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5300" windowHeight="7140" tabRatio="938" activeTab="1"/>
  </bookViews>
  <sheets>
    <sheet name="Ingresos_Muni" sheetId="1" r:id="rId1"/>
    <sheet name="Gastos_Muni" sheetId="2" r:id="rId2"/>
    <sheet name="Educ_Gastos" sheetId="3" r:id="rId3"/>
    <sheet name="Salud_Ingresos" sheetId="4" r:id="rId4"/>
    <sheet name="Salud_Gastos" sheetId="5" r:id="rId5"/>
    <sheet name="Cementerio_Ingresos" sheetId="6" r:id="rId6"/>
    <sheet name="Cementerio_Gastos" sheetId="7" r:id="rId7"/>
  </sheets>
  <definedNames>
    <definedName name="_xlnm.Print_Titles" localSheetId="6">'Cementerio_Gastos'!$5:$5</definedName>
    <definedName name="_xlnm.Print_Titles" localSheetId="5">'Cementerio_Ingresos'!$5:$5</definedName>
    <definedName name="_xlnm.Print_Titles" localSheetId="2">'Educ_Gastos'!$5:$5</definedName>
    <definedName name="_xlnm.Print_Titles" localSheetId="1">'Gastos_Muni'!$6:$6</definedName>
    <definedName name="_xlnm.Print_Titles" localSheetId="0">'Ingresos_Muni'!$5:$5</definedName>
    <definedName name="_xlnm.Print_Titles" localSheetId="4">'Salud_Gastos'!$5:$5</definedName>
    <definedName name="_xlnm.Print_Titles" localSheetId="3">'Salud_Ingresos'!$5:$5</definedName>
  </definedNames>
  <calcPr fullCalcOnLoad="1"/>
</workbook>
</file>

<file path=xl/sharedStrings.xml><?xml version="1.0" encoding="utf-8"?>
<sst xmlns="http://schemas.openxmlformats.org/spreadsheetml/2006/main" count="9890" uniqueCount="604">
  <si>
    <t xml:space="preserve">   </t>
  </si>
  <si>
    <t>DENOMINACION</t>
  </si>
  <si>
    <t>01</t>
  </si>
  <si>
    <t>02</t>
  </si>
  <si>
    <t>03</t>
  </si>
  <si>
    <t>04</t>
  </si>
  <si>
    <t>SUB TITULO</t>
  </si>
  <si>
    <t>ITEM</t>
  </si>
  <si>
    <t>ASIGNACION</t>
  </si>
  <si>
    <t>SUB ASIG.</t>
  </si>
  <si>
    <t>SUB SUB ASIG.</t>
  </si>
  <si>
    <t xml:space="preserve"> 01 - GESTION INTERNA</t>
  </si>
  <si>
    <t>02 - SERV. COMUNITARIOS</t>
  </si>
  <si>
    <t>03 - ACTIV. MUNICIPALES</t>
  </si>
  <si>
    <t>04 - PROG. SOCIALES</t>
  </si>
  <si>
    <t>06 - PROG. CULTURALES</t>
  </si>
  <si>
    <t>TOTAL</t>
  </si>
  <si>
    <t>21</t>
  </si>
  <si>
    <t>GASTOS EN PERSONAL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</si>
  <si>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</si>
  <si>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</si>
  <si>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</si>
  <si>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</si>
  <si>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</si>
  <si>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</si>
  <si>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</si>
  <si>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</si>
  <si>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</si>
  <si>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</si>
  <si>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</si>
  <si>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</si>
  <si>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</si>
  <si>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</si>
  <si>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</si>
  <si>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</si>
  <si>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</si>
  <si>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</si>
  <si>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005</t>
  </si>
  <si>
    <t>Asignación de Rancho</t>
  </si>
  <si>
    <t>006</t>
  </si>
  <si>
    <t>Asignaciones del D.L. Nº 2.411, de 1978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</si>
  <si>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</si>
  <si>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</si>
  <si>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</si>
  <si>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</si>
  <si>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</si>
  <si>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</si>
  <si>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</si>
  <si>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</si>
  <si>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</si>
  <si>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</si>
  <si>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</si>
  <si>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</si>
  <si>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</si>
  <si>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</si>
  <si>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</si>
  <si>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Asignación Art. 1, Ley Nº19.529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</si>
  <si>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</si>
  <si>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</si>
  <si>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</si>
  <si>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</si>
  <si>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</si>
  <si>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</si>
  <si>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</si>
  <si>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</si>
  <si>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</si>
  <si>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</si>
  <si>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012</t>
  </si>
  <si>
    <t>Gastos de Representación</t>
  </si>
  <si>
    <t>013</t>
  </si>
  <si>
    <t>Asignación de Dirección Superior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</si>
  <si>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</si>
  <si>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</si>
  <si>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</si>
  <si>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</si>
  <si>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</si>
  <si>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</si>
  <si>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</si>
  <si>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</si>
  <si>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</si>
  <si>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</si>
  <si>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</si>
  <si>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Asignaciones Sustitutivas</t>
  </si>
  <si>
    <t>Asignación Unica Art. 4, Ley N° 18.717</t>
  </si>
  <si>
    <t>Otras Asignaciones Sustitutivas</t>
  </si>
  <si>
    <t>016</t>
  </si>
  <si>
    <t>Asignación de Dedicación Exclusica</t>
  </si>
  <si>
    <t>017</t>
  </si>
  <si>
    <t>Asignación para Operador de Máquina Pesada</t>
  </si>
  <si>
    <t>018</t>
  </si>
  <si>
    <t>Asignación de Defensa Judicial Estatal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</si>
  <si>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</si>
  <si>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</si>
  <si>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</si>
  <si>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</si>
  <si>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</si>
  <si>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</si>
  <si>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020</t>
  </si>
  <si>
    <t>Asignación por Turno</t>
  </si>
  <si>
    <t>021</t>
  </si>
  <si>
    <t>Asignación Artículo 1, Ley Nº19.264</t>
  </si>
  <si>
    <t>022</t>
  </si>
  <si>
    <t>Componente Base Asignación de Desempeño</t>
  </si>
  <si>
    <t>023</t>
  </si>
  <si>
    <t>Asignación de Control</t>
  </si>
  <si>
    <t>024</t>
  </si>
  <si>
    <t>Asignación de Defensa Penal Pública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</si>
  <si>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</si>
  <si>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</si>
  <si>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</si>
  <si>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</si>
  <si>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</si>
  <si>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</si>
  <si>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</si>
  <si>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</si>
  <si>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</si>
  <si>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</si>
  <si>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</si>
  <si>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</si>
  <si>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</si>
  <si>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</si>
  <si>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029</t>
  </si>
  <si>
    <t>Aplicación Artículo 7, Ley Nº18.482</t>
  </si>
  <si>
    <t>030</t>
  </si>
  <si>
    <t>Asignación de Estímulo por Falencia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</si>
  <si>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</si>
  <si>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</si>
  <si>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</si>
  <si>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</si>
  <si>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</si>
  <si>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</si>
  <si>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033</t>
  </si>
  <si>
    <t>Asignación Judicial</t>
  </si>
  <si>
    <t>034</t>
  </si>
  <si>
    <t>Asignación de Casa</t>
  </si>
  <si>
    <t>035</t>
  </si>
  <si>
    <t>Asignación Legislativa</t>
  </si>
  <si>
    <t>036</t>
  </si>
  <si>
    <t>Asignación Artículo 11, Ley Nº19.041</t>
  </si>
  <si>
    <t>037</t>
  </si>
  <si>
    <t>Asignación Única</t>
  </si>
  <si>
    <t>038</t>
  </si>
  <si>
    <t>Asignación Zonas Extremas</t>
  </si>
  <si>
    <t>039</t>
  </si>
  <si>
    <t>Asignación de Responsabilidad Superior</t>
  </si>
  <si>
    <t>040</t>
  </si>
  <si>
    <t>Asignación Familiar en el Exterior</t>
  </si>
  <si>
    <t>041</t>
  </si>
  <si>
    <t>Asignación Exclusivas de las Fuerzas Armadas y de Orden</t>
  </si>
  <si>
    <t>042</t>
  </si>
  <si>
    <t>Asignaciones por Desempeño en el Exterior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</si>
  <si>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</si>
  <si>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</si>
  <si>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</si>
  <si>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</si>
  <si>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</si>
  <si>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</si>
  <si>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Nota: Incremeto Asignaciones de Experiencia, Perfeccionamiento y Responsabilidad, Art. 47, Ley Nº19.070., se imputan en los conceptos de gastos correspondientes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</si>
  <si>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</si>
  <si>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</si>
  <si>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</si>
  <si>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</si>
  <si>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</si>
  <si>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</si>
  <si>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</si>
  <si>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</si>
  <si>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</si>
  <si>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</si>
  <si>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</si>
  <si>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</si>
  <si>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</si>
  <si>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</si>
  <si>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</si>
  <si>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</si>
  <si>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</si>
  <si>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</si>
  <si>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</si>
  <si>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</si>
  <si>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</si>
  <si>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</si>
  <si>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</si>
  <si>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</si>
  <si>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</si>
  <si>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</si>
  <si>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</si>
  <si>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</si>
  <si>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</si>
  <si>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</si>
  <si>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</si>
  <si>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</si>
  <si>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</si>
  <si>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</si>
  <si>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</si>
  <si>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Asignación Unica Artículo 4, Ley N° 18.717</t>
  </si>
  <si>
    <t>Asignación Artículo 1º, Ley Nº19.112</t>
  </si>
  <si>
    <t>Asignación Artículo 1º, Ley Nº19.432</t>
  </si>
  <si>
    <t>Asignación de Estímulo Personal Médico Diurno</t>
  </si>
  <si>
    <t>Asignación Artículo 7, Ley Nº19.112</t>
  </si>
  <si>
    <t>Asignaciones Exclusivas de las Fuerzas Armadas y de Orden</t>
  </si>
  <si>
    <t>Asignación de Atención Primaria Salud, Art. 23 y 25, Ley Nº19.378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</si>
  <si>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</si>
  <si>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</si>
  <si>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</si>
  <si>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</si>
  <si>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</si>
  <si>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Suplencias y Reemplazos</t>
  </si>
  <si>
    <t>Personal a Trato y/o Temporal</t>
  </si>
  <si>
    <t>Alumnos en Práctica</t>
  </si>
  <si>
    <t>Otras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</si>
  <si>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</si>
  <si>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</si>
  <si>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</si>
  <si>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</si>
  <si>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 Parlamentaria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</si>
  <si>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</si>
  <si>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</si>
  <si>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</si>
  <si>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</si>
  <si>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</si>
  <si>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</si>
  <si>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</si>
  <si>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</si>
  <si>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</si>
  <si>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</si>
  <si>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</si>
  <si>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</si>
  <si>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</si>
  <si>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</si>
  <si>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</si>
  <si>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</si>
  <si>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</si>
  <si>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</si>
  <si>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</si>
  <si>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</si>
  <si>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</si>
  <si>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</si>
  <si>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</si>
  <si>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</si>
  <si>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</si>
  <si>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</si>
  <si>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</si>
  <si>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</si>
  <si>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</si>
  <si>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</si>
  <si>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</si>
  <si>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</si>
  <si>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</si>
  <si>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</si>
  <si>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</si>
  <si>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</si>
  <si>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</si>
  <si>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</si>
  <si>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</si>
  <si>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</si>
  <si>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</si>
  <si>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</si>
  <si>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</si>
  <si>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</si>
  <si>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</si>
  <si>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</si>
  <si>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</si>
  <si>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</si>
  <si>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</si>
  <si>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</si>
  <si>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</si>
  <si>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</si>
  <si>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</si>
  <si>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</si>
  <si>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</si>
  <si>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</si>
  <si>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</si>
  <si>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</si>
  <si>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</si>
  <si>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</si>
  <si>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</si>
  <si>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</si>
  <si>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</si>
  <si>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</si>
  <si>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</si>
  <si>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</si>
  <si>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</si>
  <si>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</si>
  <si>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</si>
  <si>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</si>
  <si>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</si>
  <si>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</si>
  <si>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</si>
  <si>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</si>
  <si>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</si>
  <si>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</si>
  <si>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</si>
  <si>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</si>
  <si>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</si>
  <si>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</si>
  <si>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</si>
  <si>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</si>
  <si>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</si>
  <si>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</si>
  <si>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</si>
  <si>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</si>
  <si>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</si>
  <si>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</si>
  <si>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</si>
  <si>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</si>
  <si>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</si>
  <si>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</si>
  <si>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</si>
  <si>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</si>
  <si>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</si>
  <si>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</si>
  <si>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</si>
  <si>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</si>
  <si>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</si>
  <si>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</si>
  <si>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</si>
  <si>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</si>
  <si>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</si>
  <si>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</si>
  <si>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</si>
  <si>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</si>
  <si>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</si>
  <si>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</si>
  <si>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</si>
  <si>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</si>
  <si>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</si>
  <si>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</si>
  <si>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</si>
  <si>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24</t>
  </si>
  <si>
    <t>Al Fondo Común Municipal - Permisos de Circulación</t>
  </si>
  <si>
    <t>Al Fondo Común Municipal - Patentes Municipales</t>
  </si>
  <si>
    <t>A Otras Asociaciones</t>
  </si>
  <si>
    <t>A Otras Entidades Públicas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</si>
  <si>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</si>
  <si>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</si>
  <si>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</si>
  <si>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</si>
  <si>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</si>
  <si>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</si>
  <si>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99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</si>
  <si>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</si>
  <si>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</si>
  <si>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</si>
  <si>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</si>
  <si>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</si>
  <si>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</si>
  <si>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</si>
  <si>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</si>
  <si>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</si>
  <si>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</si>
  <si>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</si>
  <si>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</si>
  <si>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</si>
  <si>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</si>
  <si>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</si>
  <si>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</si>
  <si>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</si>
  <si>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</si>
  <si>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</si>
  <si>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</si>
  <si>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</si>
  <si>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OTROS ACTIVOS NO FINANCIEROS</t>
  </si>
  <si>
    <t>ADQUISIC. DE ACTIVOS FINANCIEROS</t>
  </si>
  <si>
    <t>COMPRA DE TITULOS Y VALORES</t>
  </si>
  <si>
    <t>Depósitos a Plazo</t>
  </si>
  <si>
    <t>Pactos de Retrocompra</t>
  </si>
  <si>
    <t>Cuotas de Fondos Mutuos</t>
  </si>
  <si>
    <t>Bonos o Pagarés</t>
  </si>
  <si>
    <t>Letras Hipotecarias</t>
  </si>
  <si>
    <t>COMPRA DE ACCIONES Y PARTIC. DE CAP.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</si>
  <si>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</si>
  <si>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</si>
  <si>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</si>
  <si>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</si>
  <si>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</si>
  <si>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</si>
  <si>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</si>
  <si>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</si>
  <si>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</si>
  <si>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</si>
  <si>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</si>
  <si>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</si>
  <si>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</si>
  <si>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</si>
  <si>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</si>
  <si>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</si>
  <si>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</si>
  <si>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</si>
  <si>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RESID.</t>
  </si>
  <si>
    <t>POR VENTAS A PLAZO</t>
  </si>
  <si>
    <t>TRANSFERENCIAS DE CAPITAL</t>
  </si>
  <si>
    <t>33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</si>
  <si>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</si>
  <si>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</si>
  <si>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</si>
  <si>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</si>
  <si>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</si>
  <si>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</si>
  <si>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</si>
  <si>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</si>
  <si>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</si>
  <si>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</si>
  <si>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INGRESOS</t>
  </si>
  <si>
    <t>SUB ASIGNACION</t>
  </si>
  <si>
    <t>101</t>
  </si>
  <si>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</si>
  <si>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</si>
  <si>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</si>
  <si>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</si>
  <si>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</si>
  <si>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</si>
  <si>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</si>
  <si>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</si>
  <si>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</si>
  <si>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</si>
  <si>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</si>
  <si>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</si>
  <si>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</si>
  <si>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</si>
  <si>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 xml:space="preserve">Derechos de Explotación  </t>
  </si>
  <si>
    <t>Concesiones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</si>
  <si>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</si>
  <si>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</si>
  <si>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</si>
  <si>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</si>
  <si>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</si>
  <si>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DEL SECTOR PRIVADO</t>
  </si>
  <si>
    <t>DE OTRAS ENTIDADES PUBLICAS</t>
  </si>
  <si>
    <t xml:space="preserve"> 05</t>
  </si>
  <si>
    <t>De Otras Municipalidades</t>
  </si>
  <si>
    <t>De Otras Entidades Públicas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</si>
  <si>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</si>
  <si>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</si>
  <si>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</si>
  <si>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</si>
  <si>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</si>
  <si>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</si>
  <si>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</si>
  <si>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</si>
  <si>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</si>
  <si>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</si>
  <si>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</si>
  <si>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</si>
  <si>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</si>
  <si>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</si>
  <si>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</si>
  <si>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</si>
  <si>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</si>
  <si>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</si>
  <si>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</si>
  <si>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</si>
  <si>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</si>
  <si>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</si>
  <si>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</si>
  <si>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</si>
  <si>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</si>
  <si>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</si>
  <si>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FONDOS DE TERCEROS</t>
  </si>
  <si>
    <t>Otros Fondos de Terceros</t>
  </si>
  <si>
    <t>OTROS</t>
  </si>
  <si>
    <t>Devoluc. y Reintegros no Provenientes de Impuestos</t>
  </si>
  <si>
    <t>VENTA DE ACTIVOS NO FINANCIEROS</t>
  </si>
  <si>
    <t>VENTA DE ACTIVOS FINANCIEROS</t>
  </si>
  <si>
    <t>VENTA  O RESCATE DE TITULOS Y VALORES</t>
  </si>
  <si>
    <t>VENTA DE ACCIONES Y PARTICIPACIONES DE CAPITAL</t>
  </si>
  <si>
    <t>12</t>
  </si>
  <si>
    <t>RECUPERACION DE PRESTAMOS</t>
  </si>
  <si>
    <t>INGRESOS POR PERCIBIR</t>
  </si>
  <si>
    <t>13</t>
  </si>
  <si>
    <t>TRANSFERENCIAS PARA GASTOS DE CAPITAL</t>
  </si>
  <si>
    <t>14</t>
  </si>
  <si>
    <t>ENDEUDAMIENTO</t>
  </si>
  <si>
    <t>ENDEUDAMIENTO INTERNO</t>
  </si>
  <si>
    <t>15</t>
  </si>
  <si>
    <t>SALDO INICIAL DE CAJA</t>
  </si>
  <si>
    <t>T O T A L      I N G R E S O S............M$</t>
  </si>
  <si>
    <t>GASTOS</t>
  </si>
  <si>
    <t>ESTRUCTURA DE PRESUPUESTO "CEMENTERIO"</t>
  </si>
  <si>
    <t>ESTRUCTURA DE PRESUPUESTO AREA "SALUD"</t>
  </si>
  <si>
    <t>ESTRUCTURA DE PRESUPUESTO AREA "EDUCACION"</t>
  </si>
  <si>
    <t>T O T A L      G A S T O S ............M$</t>
  </si>
  <si>
    <t>AREAS DE GESTION</t>
  </si>
  <si>
    <t>De la Secretaría y Administración General de Interior</t>
  </si>
  <si>
    <t>Programa PREVIENE</t>
  </si>
  <si>
    <t>Programas Comunales y de Barrios</t>
  </si>
  <si>
    <t>Fortalecimiento de la Gestión Municipal</t>
  </si>
  <si>
    <t>De la Subsecretaría de Desarrollo Regional y Administrativo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</si>
  <si>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</si>
  <si>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</si>
  <si>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</si>
  <si>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</si>
  <si>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</si>
  <si>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</si>
  <si>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</si>
  <si>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</si>
  <si>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</si>
  <si>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</si>
  <si>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100</t>
  </si>
  <si>
    <t>De la Municipalidad a Servicios Incorporados a su Gestión</t>
  </si>
  <si>
    <t>De la Comunidad - Programa Pavimentos Participativos</t>
  </si>
  <si>
    <t>Programa Mejoramiento Urbano y Equipamiento Comunal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</si>
  <si>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</si>
  <si>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</si>
  <si>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</si>
  <si>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</si>
  <si>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</si>
  <si>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Remuneraciones Reguladas por el Código del Trabajo</t>
  </si>
  <si>
    <t>A la  Junta Nacional de Auxilio Escolar y B ecas</t>
  </si>
  <si>
    <t>A los Servicios de Salud</t>
  </si>
  <si>
    <t>Multa Ley de Alcoholes</t>
  </si>
  <si>
    <t>A las Asociaciones</t>
  </si>
  <si>
    <t>080</t>
  </si>
  <si>
    <t>A la Asociación Chilena de Municipalidades</t>
  </si>
  <si>
    <t>090</t>
  </si>
  <si>
    <t>Aporte Año Vigente</t>
  </si>
  <si>
    <t>Aporte Otros Años</t>
  </si>
  <si>
    <t>Intereses y Reajustes Pagados</t>
  </si>
  <si>
    <t>091</t>
  </si>
  <si>
    <t>092</t>
  </si>
  <si>
    <t>Al Fondo Común Municipal - Multas</t>
  </si>
  <si>
    <t>Art. 14, Nº 6 Ley Nº19.695</t>
  </si>
  <si>
    <t>099</t>
  </si>
  <si>
    <t>A Otras Municipalidades</t>
  </si>
  <si>
    <t>A Servicios Incorporados a su Gestión</t>
  </si>
  <si>
    <t>A Educación</t>
  </si>
  <si>
    <t>A Salud</t>
  </si>
  <si>
    <t>A Cementerios</t>
  </si>
  <si>
    <t>POR ANTICIPOS POR CAMBIO DE RESIDENCIA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</si>
  <si>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</si>
  <si>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</si>
  <si>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</si>
  <si>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</si>
  <si>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</si>
  <si>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DE EMPRESAS PUBLICAS NO FINANC.</t>
  </si>
  <si>
    <t>DE EMPRESAS PUBLICAS FINANCIERAS</t>
  </si>
  <si>
    <t>DE GOBIERNOS EXTRANJEROS</t>
  </si>
  <si>
    <t>DE ORGANISMOS INTERNACIONALES</t>
  </si>
  <si>
    <t xml:space="preserve">         </t>
  </si>
  <si>
    <t xml:space="preserve"> </t>
  </si>
  <si>
    <t>Indemnización de Cargo Fiscal</t>
  </si>
  <si>
    <t>Beneficios Médicos</t>
  </si>
  <si>
    <t>Fondo Retiro Funcionarios Públicos Ley Nº19.882</t>
  </si>
  <si>
    <t>DEL GOBIERNO CENTRAL</t>
  </si>
  <si>
    <t>Dieta Concejales + 1,29 ACHS</t>
  </si>
  <si>
    <t>(Inversión)</t>
  </si>
  <si>
    <t xml:space="preserve">OBSERVACION </t>
  </si>
  <si>
    <t>(1)</t>
  </si>
  <si>
    <t>(2)</t>
  </si>
  <si>
    <t>OBSERVACIONES:</t>
  </si>
  <si>
    <t>Casino de Juegos Ley Nº19.995</t>
  </si>
  <si>
    <t>egreso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</si>
  <si>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</si>
  <si>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</si>
  <si>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</si>
  <si>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</si>
  <si>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</si>
  <si>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</si>
  <si>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</si>
  <si>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</si>
  <si>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</si>
  <si>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</si>
  <si>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</si>
  <si>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</si>
  <si>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</si>
  <si>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</si>
  <si>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(16)    Corresponde a Inversiones generadas con Fondos provenientes del Casino de Juego, cuenta 13.03.005.002</t>
  </si>
  <si>
    <t>(12)    El Area de SERVICIOS COMUNITARIOS de M$9.000 corresponde a subvenciones a instituciones.</t>
  </si>
  <si>
    <t>00</t>
  </si>
  <si>
    <t>000</t>
  </si>
  <si>
    <t>(1)     Se contempla una Planta Municipal de 33 personas, considera un reajuste del 5%.</t>
  </si>
  <si>
    <t>(5)     Se Adjunta ANEXO Nº1, reajustado en un 5%.</t>
  </si>
  <si>
    <t xml:space="preserve">      </t>
  </si>
  <si>
    <t>y disposición en vertedero.</t>
  </si>
  <si>
    <t>(3)     Se Adjunta ANEXO Nº1 con un total 10 funcionarios más uno por media jornada grado 16º</t>
  </si>
  <si>
    <t>Dietas de Concejales</t>
  </si>
  <si>
    <t>Gastos por Comisiones y Representaciones  del Municipio</t>
  </si>
  <si>
    <t>Bonif. Esp. Prof. Enc. de Escuelas Rurales, Art. 13, Ley N° 19.715</t>
  </si>
  <si>
    <t>Asig. Especial Profesionales Ley Nº15.076, letra a), Art. 1, Ley Nº19.112</t>
  </si>
  <si>
    <t>Asig. Especial Profesionales Ley Nº15.076, letra b), Art. 1, Ley Nº19.112</t>
  </si>
  <si>
    <t>Asig. por Desempeño en Condiciones Difíciles, Art. 50, Ley N° 19.070</t>
  </si>
  <si>
    <t>Asig. por Desempeño en Condiciones Difíciles, Art. 28, Ley N° 19.378</t>
  </si>
  <si>
    <t>Asig. de Antigüedad, Art.97, letra g), de la Ley Nº18.883, y Leyes Nºs. 19.180 y 19.280</t>
  </si>
  <si>
    <t>Asig. de Desarrollo y Estímulo al Desempeño Colectivo, Ley Nº19.813</t>
  </si>
  <si>
    <t>Asig. de Mejoramiento de la Gestión Municipal, Art. 1, Ley Nº20.008</t>
  </si>
  <si>
    <t>Bonificación Proporcional. Art.8 Ley Nº 19.410 ¹</t>
  </si>
  <si>
    <t xml:space="preserve">          El Area de PROGRAMA DEPORTIVO de M$10,000 corresponde a subvención al Consejo Local de Deportes.</t>
  </si>
  <si>
    <t>05.PROG.RECREACIONALES</t>
  </si>
  <si>
    <r>
      <t xml:space="preserve">Otros </t>
    </r>
    <r>
      <rPr>
        <b/>
        <sz val="7"/>
        <color indexed="12"/>
        <rFont val="Arial Narrow"/>
        <family val="2"/>
      </rPr>
      <t>(Aporte Consorcio Chilán 1 y 2, Somontur y Bosque Nevado)</t>
    </r>
  </si>
  <si>
    <t>(2)     Se considera un aporte 4UTM por socio del Comité de Bienestar Personal de Planta</t>
  </si>
  <si>
    <t>(4)     Se considera un aporte de 4UTM por socio del Comité de Bienestar Personal a Contrata.</t>
  </si>
  <si>
    <t>(13)    Corresponde subvenciones; Cuerpo de Bomberos M$5000 e Integra M$4.500.</t>
  </si>
  <si>
    <t>(9)     Se considera las maquinarias; motoniveladora, retroexcavadora, chancador, generador, motobomba  y Cortadora de  Pasto.</t>
  </si>
  <si>
    <t>ESTRUCTURA DE PRESUPUESTO MUNICIPAL AÑO 2012</t>
  </si>
  <si>
    <t>Del Tesoro Publico</t>
  </si>
  <si>
    <t>Otras Transferencias Corrientes  del Tesoro Publico</t>
  </si>
  <si>
    <t xml:space="preserve">       M$ 15.918 Aportes Prodesal I y II  y M$ 980, para Honorarios Monitor Emergencia.</t>
  </si>
  <si>
    <t>(7)     El Area de Gestón GESTION INTERNA de M$15.000 corresponde a Uniforme Personal Municipal de Planta y Contrata</t>
  </si>
  <si>
    <t>(8)     El Area de GESTION INTERNA M$ 51.500 , corresponde a camionetas, jeep y camiones.</t>
  </si>
  <si>
    <t xml:space="preserve">          El Area de SERVICIOS COMUNITARIOS M$19,200, corresponde al camión recolector de basura.</t>
  </si>
  <si>
    <t>(10)    El Area de GESTION INTERNA de M$ 10.000, corresponde al consumo de las oficinas municipales.</t>
  </si>
  <si>
    <t xml:space="preserve">          El Area de SERVICIOS COMUNITARIOS de M$ 100.000, corresponde al alumbrado público de la comuna.</t>
  </si>
  <si>
    <t xml:space="preserve">(11)    El Area de SERVICIOS COMUNITARIOS de M$ 141.000, corresponde a Servicio de recoleccion de basura </t>
  </si>
  <si>
    <t>(14)    El PADEM 2012 considera aporte municipal de M$ 299.000, según Presupuesto Municipal 2012 se estima aporte por M$140,000, lo que no cubre lo solicitado.</t>
  </si>
  <si>
    <t>(15)    Presupuesto Departamento de Salud 2012 considera aporte municipal de M$ 318.040, según Presupuesto Municipal 2012 se estima aporte por M$140.000, lo que no cubre lo solicitado.</t>
  </si>
  <si>
    <t xml:space="preserve">(6)     El Area de Gestión SERV. COMUNITARIO de M$ 16.898 corresponden a: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</si>
</sst>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00\-00\-0000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</numFmts>
  <fonts count="90">
    <font>
      <sz val="10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7"/>
      <name val="Arial"/>
      <family val="2"/>
    </font>
    <font>
      <sz val="7"/>
      <color indexed="12"/>
      <name val="Arial Narrow"/>
      <family val="2"/>
    </font>
    <font>
      <b/>
      <i/>
      <sz val="7"/>
      <name val="Arial Narrow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sz val="7"/>
      <name val="Arial Narrow"/>
      <family val="2"/>
    </font>
    <font>
      <b/>
      <sz val="7"/>
      <color indexed="12"/>
      <name val="Arial Narrow"/>
      <family val="2"/>
    </font>
    <font>
      <sz val="7"/>
      <color indexed="10"/>
      <name val="Arial Narrow"/>
      <family val="2"/>
    </font>
    <font>
      <sz val="7"/>
      <color indexed="17"/>
      <name val="Arial Narrow"/>
      <family val="2"/>
    </font>
    <font>
      <i/>
      <sz val="7"/>
      <color indexed="12"/>
      <name val="Arial Narrow"/>
      <family val="2"/>
    </font>
    <font>
      <b/>
      <i/>
      <sz val="7"/>
      <color indexed="12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sz val="7"/>
      <color indexed="53"/>
      <name val="Arial Narrow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7"/>
      <color indexed="10"/>
      <name val="Arial"/>
      <family val="0"/>
    </font>
    <font>
      <i/>
      <sz val="7"/>
      <color indexed="10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12"/>
      <name val="Arial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2"/>
      <color indexed="17"/>
      <name val="Arial Narrow"/>
      <family val="2"/>
    </font>
    <font>
      <sz val="12"/>
      <name val="Arial"/>
      <family val="2"/>
    </font>
    <font>
      <i/>
      <sz val="12"/>
      <color indexed="12"/>
      <name val="Arial Narrow"/>
      <family val="2"/>
    </font>
    <font>
      <b/>
      <i/>
      <sz val="12"/>
      <color indexed="12"/>
      <name val="Arial Narrow"/>
      <family val="2"/>
    </font>
    <font>
      <sz val="12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49" fontId="8" fillId="34" borderId="17" xfId="0" applyNumberFormat="1" applyFont="1" applyFill="1" applyBorder="1" applyAlignment="1" applyProtection="1">
      <alignment horizontal="center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49" fontId="8" fillId="34" borderId="19" xfId="0" applyNumberFormat="1" applyFont="1" applyFill="1" applyBorder="1" applyAlignment="1" applyProtection="1">
      <alignment horizontal="center"/>
      <protection/>
    </xf>
    <xf numFmtId="49" fontId="8" fillId="34" borderId="20" xfId="0" applyNumberFormat="1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49" fontId="10" fillId="0" borderId="18" xfId="0" applyNumberFormat="1" applyFont="1" applyBorder="1" applyAlignment="1" applyProtection="1">
      <alignment horizontal="center"/>
      <protection/>
    </xf>
    <xf numFmtId="49" fontId="10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49" fontId="10" fillId="0" borderId="19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center"/>
      <protection/>
    </xf>
    <xf numFmtId="49" fontId="8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49" fontId="8" fillId="34" borderId="17" xfId="0" applyNumberFormat="1" applyFont="1" applyFill="1" applyBorder="1" applyAlignment="1" applyProtection="1">
      <alignment horizontal="left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center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/>
      <protection/>
    </xf>
    <xf numFmtId="49" fontId="8" fillId="34" borderId="17" xfId="0" applyNumberFormat="1" applyFont="1" applyFill="1" applyBorder="1" applyAlignment="1" applyProtection="1">
      <alignment horizontal="center" vertical="top"/>
      <protection/>
    </xf>
    <xf numFmtId="0" fontId="8" fillId="34" borderId="18" xfId="0" applyFont="1" applyFill="1" applyBorder="1" applyAlignment="1" applyProtection="1">
      <alignment horizontal="center" vertical="top"/>
      <protection/>
    </xf>
    <xf numFmtId="0" fontId="8" fillId="34" borderId="17" xfId="0" applyFont="1" applyFill="1" applyBorder="1" applyAlignment="1" applyProtection="1">
      <alignment wrapText="1"/>
      <protection/>
    </xf>
    <xf numFmtId="0" fontId="14" fillId="0" borderId="17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8" fillId="34" borderId="17" xfId="0" applyFont="1" applyFill="1" applyBorder="1" applyAlignment="1" applyProtection="1">
      <alignment horizontal="center"/>
      <protection/>
    </xf>
    <xf numFmtId="188" fontId="14" fillId="0" borderId="18" xfId="0" applyNumberFormat="1" applyFont="1" applyBorder="1" applyAlignment="1" applyProtection="1">
      <alignment/>
      <protection/>
    </xf>
    <xf numFmtId="49" fontId="14" fillId="0" borderId="19" xfId="0" applyNumberFormat="1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right"/>
      <protection/>
    </xf>
    <xf numFmtId="0" fontId="0" fillId="0" borderId="28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 locked="0"/>
    </xf>
    <xf numFmtId="0" fontId="7" fillId="34" borderId="18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49" fontId="3" fillId="35" borderId="29" xfId="0" applyNumberFormat="1" applyFont="1" applyFill="1" applyBorder="1" applyAlignment="1" applyProtection="1">
      <alignment horizontal="center" vertical="top" textRotation="90"/>
      <protection/>
    </xf>
    <xf numFmtId="0" fontId="3" fillId="35" borderId="29" xfId="0" applyFont="1" applyFill="1" applyBorder="1" applyAlignment="1" applyProtection="1">
      <alignment horizontal="center" vertical="center" wrapText="1"/>
      <protection/>
    </xf>
    <xf numFmtId="49" fontId="3" fillId="35" borderId="29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30" xfId="0" applyFont="1" applyFill="1" applyBorder="1" applyAlignment="1" applyProtection="1">
      <alignment horizontal="right"/>
      <protection/>
    </xf>
    <xf numFmtId="49" fontId="10" fillId="36" borderId="17" xfId="0" applyNumberFormat="1" applyFont="1" applyFill="1" applyBorder="1" applyAlignment="1" applyProtection="1">
      <alignment horizontal="center"/>
      <protection/>
    </xf>
    <xf numFmtId="49" fontId="10" fillId="36" borderId="18" xfId="0" applyNumberFormat="1" applyFont="1" applyFill="1" applyBorder="1" applyAlignment="1" applyProtection="1">
      <alignment horizontal="center"/>
      <protection/>
    </xf>
    <xf numFmtId="49" fontId="10" fillId="36" borderId="19" xfId="0" applyNumberFormat="1" applyFont="1" applyFill="1" applyBorder="1" applyAlignment="1" applyProtection="1">
      <alignment horizontal="center"/>
      <protection/>
    </xf>
    <xf numFmtId="49" fontId="10" fillId="36" borderId="20" xfId="0" applyNumberFormat="1" applyFont="1" applyFill="1" applyBorder="1" applyAlignment="1" applyProtection="1">
      <alignment horizontal="center"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36" borderId="18" xfId="0" applyNumberFormat="1" applyFont="1" applyFill="1" applyBorder="1" applyAlignment="1" applyProtection="1">
      <alignment horizontal="center"/>
      <protection/>
    </xf>
    <xf numFmtId="49" fontId="4" fillId="36" borderId="20" xfId="0" applyNumberFormat="1" applyFont="1" applyFill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3" fillId="0" borderId="18" xfId="0" applyNumberFormat="1" applyFont="1" applyBorder="1" applyAlignment="1" applyProtection="1">
      <alignment horizontal="center"/>
      <protection/>
    </xf>
    <xf numFmtId="49" fontId="13" fillId="0" borderId="20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49" fontId="8" fillId="34" borderId="29" xfId="0" applyNumberFormat="1" applyFont="1" applyFill="1" applyBorder="1" applyAlignment="1" applyProtection="1">
      <alignment horizontal="center"/>
      <protection/>
    </xf>
    <xf numFmtId="49" fontId="8" fillId="34" borderId="31" xfId="0" applyNumberFormat="1" applyFont="1" applyFill="1" applyBorder="1" applyAlignment="1" applyProtection="1">
      <alignment horizontal="center"/>
      <protection/>
    </xf>
    <xf numFmtId="0" fontId="14" fillId="34" borderId="19" xfId="0" applyFont="1" applyFill="1" applyBorder="1" applyAlignment="1" applyProtection="1">
      <alignment/>
      <protection/>
    </xf>
    <xf numFmtId="0" fontId="14" fillId="34" borderId="18" xfId="0" applyFont="1" applyFill="1" applyBorder="1" applyAlignment="1" applyProtection="1">
      <alignment/>
      <protection/>
    </xf>
    <xf numFmtId="0" fontId="14" fillId="34" borderId="20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right"/>
      <protection/>
    </xf>
    <xf numFmtId="0" fontId="10" fillId="36" borderId="17" xfId="0" applyFont="1" applyFill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36" borderId="17" xfId="0" applyFont="1" applyFill="1" applyBorder="1" applyAlignment="1" applyProtection="1">
      <alignment horizontal="left"/>
      <protection/>
    </xf>
    <xf numFmtId="0" fontId="4" fillId="0" borderId="17" xfId="0" applyNumberFormat="1" applyFont="1" applyBorder="1" applyAlignment="1" applyProtection="1">
      <alignment wrapText="1"/>
      <protection/>
    </xf>
    <xf numFmtId="49" fontId="4" fillId="0" borderId="17" xfId="0" applyNumberFormat="1" applyFont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8" fillId="34" borderId="17" xfId="0" applyFont="1" applyFill="1" applyBorder="1" applyAlignment="1" applyProtection="1">
      <alignment horizontal="left"/>
      <protection/>
    </xf>
    <xf numFmtId="49" fontId="10" fillId="0" borderId="19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49" fontId="3" fillId="35" borderId="32" xfId="0" applyNumberFormat="1" applyFont="1" applyFill="1" applyBorder="1" applyAlignment="1" applyProtection="1">
      <alignment horizontal="center" vertical="top" textRotation="90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49" fontId="14" fillId="0" borderId="31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center" vertical="top"/>
      <protection/>
    </xf>
    <xf numFmtId="0" fontId="5" fillId="33" borderId="19" xfId="0" applyNumberFormat="1" applyFont="1" applyFill="1" applyBorder="1" applyAlignment="1" applyProtection="1">
      <alignment horizontal="left" vertical="top" wrapText="1"/>
      <protection/>
    </xf>
    <xf numFmtId="0" fontId="8" fillId="34" borderId="19" xfId="0" applyFont="1" applyFill="1" applyBorder="1" applyAlignment="1" applyProtection="1">
      <alignment wrapText="1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/>
    </xf>
    <xf numFmtId="49" fontId="20" fillId="33" borderId="20" xfId="0" applyNumberFormat="1" applyFont="1" applyFill="1" applyBorder="1" applyAlignment="1" applyProtection="1">
      <alignment horizontal="center"/>
      <protection/>
    </xf>
    <xf numFmtId="49" fontId="10" fillId="34" borderId="20" xfId="0" applyNumberFormat="1" applyFont="1" applyFill="1" applyBorder="1" applyAlignment="1" applyProtection="1">
      <alignment horizontal="center"/>
      <protection/>
    </xf>
    <xf numFmtId="49" fontId="20" fillId="0" borderId="20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15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8" fillId="34" borderId="3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left"/>
      <protection/>
    </xf>
    <xf numFmtId="49" fontId="10" fillId="0" borderId="31" xfId="0" applyNumberFormat="1" applyFont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5" fillId="33" borderId="17" xfId="0" applyNumberFormat="1" applyFont="1" applyFill="1" applyBorder="1" applyAlignment="1" applyProtection="1">
      <alignment horizontal="center"/>
      <protection locked="0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49" fontId="20" fillId="33" borderId="20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49" fontId="8" fillId="34" borderId="17" xfId="0" applyNumberFormat="1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/>
      <protection locked="0"/>
    </xf>
    <xf numFmtId="49" fontId="10" fillId="34" borderId="20" xfId="0" applyNumberFormat="1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49" fontId="14" fillId="0" borderId="17" xfId="0" applyNumberFormat="1" applyFont="1" applyBorder="1" applyAlignment="1" applyProtection="1">
      <alignment horizontal="center"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/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right"/>
      <protection locked="0"/>
    </xf>
    <xf numFmtId="49" fontId="10" fillId="0" borderId="20" xfId="0" applyNumberFormat="1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wrapText="1"/>
      <protection locked="0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right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49" fontId="14" fillId="0" borderId="34" xfId="0" applyNumberFormat="1" applyFont="1" applyBorder="1" applyAlignment="1" applyProtection="1">
      <alignment horizontal="center"/>
      <protection locked="0"/>
    </xf>
    <xf numFmtId="49" fontId="14" fillId="0" borderId="35" xfId="0" applyNumberFormat="1" applyFont="1" applyBorder="1" applyAlignment="1" applyProtection="1">
      <alignment horizontal="center"/>
      <protection locked="0"/>
    </xf>
    <xf numFmtId="49" fontId="10" fillId="0" borderId="36" xfId="0" applyNumberFormat="1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49" fontId="5" fillId="33" borderId="31" xfId="0" applyNumberFormat="1" applyFont="1" applyFill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righ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9" fillId="37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 horizontal="right"/>
      <protection locked="0"/>
    </xf>
    <xf numFmtId="0" fontId="0" fillId="37" borderId="0" xfId="0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9" fillId="37" borderId="0" xfId="0" applyFont="1" applyFill="1" applyAlignment="1" applyProtection="1">
      <alignment/>
      <protection/>
    </xf>
    <xf numFmtId="0" fontId="7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left"/>
      <protection/>
    </xf>
    <xf numFmtId="0" fontId="0" fillId="37" borderId="0" xfId="0" applyFill="1" applyAlignment="1">
      <alignment/>
    </xf>
    <xf numFmtId="49" fontId="14" fillId="37" borderId="0" xfId="0" applyNumberFormat="1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191" fontId="0" fillId="37" borderId="0" xfId="46" applyNumberFormat="1" applyFont="1" applyFill="1" applyAlignment="1" applyProtection="1">
      <alignment/>
      <protection locked="0"/>
    </xf>
    <xf numFmtId="191" fontId="0" fillId="37" borderId="0" xfId="46" applyNumberFormat="1" applyFont="1" applyFill="1" applyAlignment="1" applyProtection="1">
      <alignment/>
      <protection/>
    </xf>
    <xf numFmtId="191" fontId="3" fillId="35" borderId="29" xfId="46" applyNumberFormat="1" applyFont="1" applyFill="1" applyBorder="1" applyAlignment="1" applyProtection="1">
      <alignment horizontal="center" vertical="center" wrapText="1"/>
      <protection/>
    </xf>
    <xf numFmtId="191" fontId="0" fillId="0" borderId="30" xfId="46" applyNumberFormat="1" applyFont="1" applyFill="1" applyBorder="1" applyAlignment="1" applyProtection="1">
      <alignment horizontal="right"/>
      <protection/>
    </xf>
    <xf numFmtId="191" fontId="6" fillId="33" borderId="18" xfId="46" applyNumberFormat="1" applyFont="1" applyFill="1" applyBorder="1" applyAlignment="1" applyProtection="1">
      <alignment horizontal="right"/>
      <protection/>
    </xf>
    <xf numFmtId="191" fontId="7" fillId="34" borderId="18" xfId="46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Fill="1" applyBorder="1" applyAlignment="1" applyProtection="1">
      <alignment horizontal="right"/>
      <protection locked="0"/>
    </xf>
    <xf numFmtId="191" fontId="7" fillId="34" borderId="18" xfId="46" applyNumberFormat="1" applyFont="1" applyFill="1" applyBorder="1" applyAlignment="1" applyProtection="1">
      <alignment horizontal="right"/>
      <protection locked="0"/>
    </xf>
    <xf numFmtId="191" fontId="0" fillId="34" borderId="18" xfId="46" applyNumberFormat="1" applyFont="1" applyFill="1" applyBorder="1" applyAlignment="1" applyProtection="1">
      <alignment horizontal="right"/>
      <protection locked="0"/>
    </xf>
    <xf numFmtId="191" fontId="7" fillId="0" borderId="18" xfId="46" applyNumberFormat="1" applyFont="1" applyFill="1" applyBorder="1" applyAlignment="1" applyProtection="1">
      <alignment horizontal="right"/>
      <protection locked="0"/>
    </xf>
    <xf numFmtId="191" fontId="6" fillId="33" borderId="18" xfId="46" applyNumberFormat="1" applyFont="1" applyFill="1" applyBorder="1" applyAlignment="1" applyProtection="1">
      <alignment horizontal="right"/>
      <protection locked="0"/>
    </xf>
    <xf numFmtId="191" fontId="6" fillId="0" borderId="18" xfId="46" applyNumberFormat="1" applyFont="1" applyFill="1" applyBorder="1" applyAlignment="1" applyProtection="1">
      <alignment horizontal="right"/>
      <protection/>
    </xf>
    <xf numFmtId="191" fontId="0" fillId="0" borderId="24" xfId="46" applyNumberFormat="1" applyFont="1" applyFill="1" applyBorder="1" applyAlignment="1" applyProtection="1">
      <alignment horizontal="right"/>
      <protection locked="0"/>
    </xf>
    <xf numFmtId="191" fontId="0" fillId="0" borderId="0" xfId="46" applyNumberFormat="1" applyFont="1" applyAlignment="1" applyProtection="1">
      <alignment/>
      <protection/>
    </xf>
    <xf numFmtId="191" fontId="0" fillId="0" borderId="0" xfId="46" applyNumberFormat="1" applyFont="1" applyAlignment="1" applyProtection="1">
      <alignment/>
      <protection/>
    </xf>
    <xf numFmtId="191" fontId="0" fillId="0" borderId="38" xfId="46" applyNumberFormat="1" applyFont="1" applyFill="1" applyBorder="1" applyAlignment="1" applyProtection="1">
      <alignment horizontal="right"/>
      <protection/>
    </xf>
    <xf numFmtId="191" fontId="0" fillId="0" borderId="39" xfId="46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3" fontId="23" fillId="0" borderId="0" xfId="46" applyFont="1" applyFill="1" applyAlignment="1" applyProtection="1">
      <alignment/>
      <protection/>
    </xf>
    <xf numFmtId="43" fontId="23" fillId="0" borderId="0" xfId="46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91" fontId="22" fillId="0" borderId="0" xfId="46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22" fillId="0" borderId="40" xfId="0" applyNumberFormat="1" applyFont="1" applyBorder="1" applyAlignment="1" applyProtection="1">
      <alignment horizontal="center"/>
      <protection/>
    </xf>
    <xf numFmtId="49" fontId="0" fillId="0" borderId="40" xfId="46" applyNumberFormat="1" applyFont="1" applyBorder="1" applyAlignment="1" applyProtection="1">
      <alignment horizontal="center"/>
      <protection/>
    </xf>
    <xf numFmtId="49" fontId="24" fillId="0" borderId="40" xfId="0" applyNumberFormat="1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center"/>
      <protection/>
    </xf>
    <xf numFmtId="49" fontId="21" fillId="0" borderId="40" xfId="0" applyNumberFormat="1" applyFont="1" applyBorder="1" applyAlignment="1" applyProtection="1">
      <alignment horizontal="center"/>
      <protection/>
    </xf>
    <xf numFmtId="49" fontId="0" fillId="0" borderId="40" xfId="0" applyNumberFormat="1" applyBorder="1" applyAlignment="1" applyProtection="1">
      <alignment horizontal="center"/>
      <protection/>
    </xf>
    <xf numFmtId="49" fontId="23" fillId="0" borderId="40" xfId="46" applyNumberFormat="1" applyFont="1" applyBorder="1" applyAlignment="1" applyProtection="1">
      <alignment horizontal="center"/>
      <protection/>
    </xf>
    <xf numFmtId="49" fontId="21" fillId="0" borderId="40" xfId="0" applyNumberFormat="1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1" fillId="0" borderId="40" xfId="0" applyNumberFormat="1" applyFont="1" applyBorder="1" applyAlignment="1" applyProtection="1">
      <alignment horizontal="left"/>
      <protection/>
    </xf>
    <xf numFmtId="191" fontId="0" fillId="37" borderId="0" xfId="0" applyNumberFormat="1" applyFill="1" applyAlignment="1">
      <alignment/>
    </xf>
    <xf numFmtId="191" fontId="21" fillId="0" borderId="0" xfId="0" applyNumberFormat="1" applyFont="1" applyAlignment="1" applyProtection="1">
      <alignment/>
      <protection/>
    </xf>
    <xf numFmtId="191" fontId="22" fillId="0" borderId="0" xfId="46" applyNumberFormat="1" applyFont="1" applyAlignment="1" applyProtection="1">
      <alignment horizontal="center"/>
      <protection/>
    </xf>
    <xf numFmtId="0" fontId="27" fillId="0" borderId="23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7" fillId="0" borderId="26" xfId="0" applyFont="1" applyBorder="1" applyAlignment="1" applyProtection="1">
      <alignment/>
      <protection/>
    </xf>
    <xf numFmtId="49" fontId="28" fillId="33" borderId="17" xfId="0" applyNumberFormat="1" applyFont="1" applyFill="1" applyBorder="1" applyAlignment="1" applyProtection="1">
      <alignment horizontal="center"/>
      <protection/>
    </xf>
    <xf numFmtId="49" fontId="28" fillId="33" borderId="18" xfId="0" applyNumberFormat="1" applyFont="1" applyFill="1" applyBorder="1" applyAlignment="1" applyProtection="1">
      <alignment horizontal="center"/>
      <protection/>
    </xf>
    <xf numFmtId="49" fontId="28" fillId="33" borderId="19" xfId="0" applyNumberFormat="1" applyFont="1" applyFill="1" applyBorder="1" applyAlignment="1" applyProtection="1">
      <alignment horizontal="center"/>
      <protection/>
    </xf>
    <xf numFmtId="49" fontId="28" fillId="33" borderId="20" xfId="0" applyNumberFormat="1" applyFont="1" applyFill="1" applyBorder="1" applyAlignment="1" applyProtection="1">
      <alignment horizontal="center"/>
      <protection/>
    </xf>
    <xf numFmtId="0" fontId="28" fillId="33" borderId="17" xfId="0" applyFont="1" applyFill="1" applyBorder="1" applyAlignment="1" applyProtection="1">
      <alignment horizontal="center"/>
      <protection/>
    </xf>
    <xf numFmtId="3" fontId="29" fillId="33" borderId="17" xfId="0" applyNumberFormat="1" applyFont="1" applyFill="1" applyBorder="1" applyAlignment="1" applyProtection="1">
      <alignment horizontal="right"/>
      <protection/>
    </xf>
    <xf numFmtId="3" fontId="29" fillId="33" borderId="41" xfId="0" applyNumberFormat="1" applyFont="1" applyFill="1" applyBorder="1" applyAlignment="1" applyProtection="1">
      <alignment horizontal="right"/>
      <protection/>
    </xf>
    <xf numFmtId="191" fontId="29" fillId="33" borderId="42" xfId="46" applyNumberFormat="1" applyFont="1" applyFill="1" applyBorder="1" applyAlignment="1" applyProtection="1">
      <alignment horizontal="right"/>
      <protection/>
    </xf>
    <xf numFmtId="191" fontId="30" fillId="0" borderId="0" xfId="46" applyNumberFormat="1" applyFont="1" applyAlignment="1" applyProtection="1">
      <alignment horizontal="center"/>
      <protection/>
    </xf>
    <xf numFmtId="49" fontId="31" fillId="34" borderId="17" xfId="0" applyNumberFormat="1" applyFont="1" applyFill="1" applyBorder="1" applyAlignment="1" applyProtection="1">
      <alignment horizontal="center"/>
      <protection/>
    </xf>
    <xf numFmtId="49" fontId="31" fillId="34" borderId="18" xfId="0" applyNumberFormat="1" applyFont="1" applyFill="1" applyBorder="1" applyAlignment="1" applyProtection="1">
      <alignment horizontal="center"/>
      <protection/>
    </xf>
    <xf numFmtId="49" fontId="31" fillId="34" borderId="19" xfId="0" applyNumberFormat="1" applyFont="1" applyFill="1" applyBorder="1" applyAlignment="1" applyProtection="1">
      <alignment horizontal="center"/>
      <protection/>
    </xf>
    <xf numFmtId="49" fontId="31" fillId="34" borderId="20" xfId="0" applyNumberFormat="1" applyFont="1" applyFill="1" applyBorder="1" applyAlignment="1" applyProtection="1">
      <alignment horizontal="center"/>
      <protection/>
    </xf>
    <xf numFmtId="0" fontId="31" fillId="34" borderId="17" xfId="0" applyFont="1" applyFill="1" applyBorder="1" applyAlignment="1" applyProtection="1">
      <alignment/>
      <protection/>
    </xf>
    <xf numFmtId="3" fontId="32" fillId="34" borderId="17" xfId="0" applyNumberFormat="1" applyFont="1" applyFill="1" applyBorder="1" applyAlignment="1" applyProtection="1">
      <alignment horizontal="right"/>
      <protection/>
    </xf>
    <xf numFmtId="3" fontId="32" fillId="34" borderId="41" xfId="0" applyNumberFormat="1" applyFont="1" applyFill="1" applyBorder="1" applyAlignment="1" applyProtection="1">
      <alignment horizontal="right"/>
      <protection/>
    </xf>
    <xf numFmtId="191" fontId="32" fillId="34" borderId="42" xfId="46" applyNumberFormat="1" applyFont="1" applyFill="1" applyBorder="1" applyAlignment="1" applyProtection="1">
      <alignment horizontal="right"/>
      <protection/>
    </xf>
    <xf numFmtId="191" fontId="33" fillId="0" borderId="0" xfId="46" applyNumberFormat="1" applyFont="1" applyAlignment="1" applyProtection="1">
      <alignment horizontal="center"/>
      <protection/>
    </xf>
    <xf numFmtId="49" fontId="34" fillId="0" borderId="17" xfId="0" applyNumberFormat="1" applyFont="1" applyBorder="1" applyAlignment="1" applyProtection="1">
      <alignment horizontal="center"/>
      <protection/>
    </xf>
    <xf numFmtId="49" fontId="34" fillId="0" borderId="18" xfId="0" applyNumberFormat="1" applyFont="1" applyBorder="1" applyAlignment="1" applyProtection="1">
      <alignment horizontal="center"/>
      <protection/>
    </xf>
    <xf numFmtId="49" fontId="34" fillId="0" borderId="19" xfId="0" applyNumberFormat="1" applyFont="1" applyBorder="1" applyAlignment="1" applyProtection="1">
      <alignment horizontal="center"/>
      <protection/>
    </xf>
    <xf numFmtId="49" fontId="34" fillId="0" borderId="20" xfId="0" applyNumberFormat="1" applyFont="1" applyBorder="1" applyAlignment="1" applyProtection="1">
      <alignment horizontal="center"/>
      <protection/>
    </xf>
    <xf numFmtId="3" fontId="35" fillId="0" borderId="17" xfId="0" applyNumberFormat="1" applyFont="1" applyFill="1" applyBorder="1" applyAlignment="1" applyProtection="1">
      <alignment horizontal="right"/>
      <protection/>
    </xf>
    <xf numFmtId="3" fontId="35" fillId="0" borderId="41" xfId="0" applyNumberFormat="1" applyFont="1" applyFill="1" applyBorder="1" applyAlignment="1" applyProtection="1">
      <alignment horizontal="right"/>
      <protection/>
    </xf>
    <xf numFmtId="191" fontId="35" fillId="0" borderId="42" xfId="46" applyNumberFormat="1" applyFont="1" applyFill="1" applyBorder="1" applyAlignment="1" applyProtection="1">
      <alignment horizontal="right"/>
      <protection/>
    </xf>
    <xf numFmtId="49" fontId="36" fillId="0" borderId="17" xfId="0" applyNumberFormat="1" applyFont="1" applyBorder="1" applyAlignment="1" applyProtection="1">
      <alignment horizontal="center"/>
      <protection/>
    </xf>
    <xf numFmtId="49" fontId="36" fillId="0" borderId="18" xfId="0" applyNumberFormat="1" applyFont="1" applyBorder="1" applyAlignment="1" applyProtection="1">
      <alignment horizontal="center"/>
      <protection/>
    </xf>
    <xf numFmtId="49" fontId="36" fillId="0" borderId="19" xfId="0" applyNumberFormat="1" applyFont="1" applyBorder="1" applyAlignment="1" applyProtection="1">
      <alignment horizontal="center"/>
      <protection/>
    </xf>
    <xf numFmtId="49" fontId="36" fillId="0" borderId="20" xfId="0" applyNumberFormat="1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/>
      <protection/>
    </xf>
    <xf numFmtId="3" fontId="37" fillId="0" borderId="17" xfId="0" applyNumberFormat="1" applyFont="1" applyFill="1" applyBorder="1" applyAlignment="1" applyProtection="1">
      <alignment horizontal="right"/>
      <protection/>
    </xf>
    <xf numFmtId="3" fontId="37" fillId="0" borderId="41" xfId="0" applyNumberFormat="1" applyFont="1" applyFill="1" applyBorder="1" applyAlignment="1" applyProtection="1">
      <alignment horizontal="right"/>
      <protection/>
    </xf>
    <xf numFmtId="191" fontId="37" fillId="0" borderId="42" xfId="46" applyNumberFormat="1" applyFont="1" applyFill="1" applyBorder="1" applyAlignment="1" applyProtection="1">
      <alignment horizontal="right"/>
      <protection/>
    </xf>
    <xf numFmtId="49" fontId="38" fillId="0" borderId="17" xfId="0" applyNumberFormat="1" applyFont="1" applyBorder="1" applyAlignment="1" applyProtection="1">
      <alignment horizontal="center"/>
      <protection/>
    </xf>
    <xf numFmtId="49" fontId="38" fillId="0" borderId="18" xfId="0" applyNumberFormat="1" applyFont="1" applyBorder="1" applyAlignment="1" applyProtection="1">
      <alignment horizontal="center"/>
      <protection/>
    </xf>
    <xf numFmtId="49" fontId="38" fillId="0" borderId="19" xfId="0" applyNumberFormat="1" applyFont="1" applyBorder="1" applyAlignment="1" applyProtection="1">
      <alignment horizontal="center"/>
      <protection/>
    </xf>
    <xf numFmtId="49" fontId="38" fillId="0" borderId="20" xfId="0" applyNumberFormat="1" applyFont="1" applyBorder="1" applyAlignment="1" applyProtection="1">
      <alignment horizontal="center"/>
      <protection/>
    </xf>
    <xf numFmtId="3" fontId="39" fillId="0" borderId="17" xfId="0" applyNumberFormat="1" applyFont="1" applyFill="1" applyBorder="1" applyAlignment="1" applyProtection="1">
      <alignment horizontal="right"/>
      <protection/>
    </xf>
    <xf numFmtId="3" fontId="39" fillId="0" borderId="41" xfId="0" applyNumberFormat="1" applyFont="1" applyFill="1" applyBorder="1" applyAlignment="1" applyProtection="1">
      <alignment horizontal="right"/>
      <protection/>
    </xf>
    <xf numFmtId="191" fontId="39" fillId="0" borderId="42" xfId="46" applyNumberFormat="1" applyFont="1" applyFill="1" applyBorder="1" applyAlignment="1" applyProtection="1">
      <alignment horizontal="right"/>
      <protection/>
    </xf>
    <xf numFmtId="0" fontId="36" fillId="0" borderId="17" xfId="0" applyFont="1" applyBorder="1" applyAlignment="1" applyProtection="1">
      <alignment horizontal="left"/>
      <protection/>
    </xf>
    <xf numFmtId="49" fontId="38" fillId="36" borderId="17" xfId="0" applyNumberFormat="1" applyFont="1" applyFill="1" applyBorder="1" applyAlignment="1" applyProtection="1">
      <alignment horizontal="center"/>
      <protection/>
    </xf>
    <xf numFmtId="49" fontId="38" fillId="36" borderId="18" xfId="0" applyNumberFormat="1" applyFont="1" applyFill="1" applyBorder="1" applyAlignment="1" applyProtection="1">
      <alignment horizontal="center"/>
      <protection/>
    </xf>
    <xf numFmtId="49" fontId="38" fillId="36" borderId="19" xfId="0" applyNumberFormat="1" applyFont="1" applyFill="1" applyBorder="1" applyAlignment="1" applyProtection="1">
      <alignment horizontal="center"/>
      <protection/>
    </xf>
    <xf numFmtId="49" fontId="38" fillId="36" borderId="20" xfId="0" applyNumberFormat="1" applyFont="1" applyFill="1" applyBorder="1" applyAlignment="1" applyProtection="1">
      <alignment horizontal="center"/>
      <protection/>
    </xf>
    <xf numFmtId="49" fontId="36" fillId="0" borderId="18" xfId="0" applyNumberFormat="1" applyFont="1" applyFill="1" applyBorder="1" applyAlignment="1" applyProtection="1">
      <alignment horizontal="center"/>
      <protection/>
    </xf>
    <xf numFmtId="49" fontId="38" fillId="0" borderId="18" xfId="0" applyNumberFormat="1" applyFont="1" applyFill="1" applyBorder="1" applyAlignment="1" applyProtection="1">
      <alignment horizontal="center"/>
      <protection/>
    </xf>
    <xf numFmtId="0" fontId="36" fillId="34" borderId="17" xfId="0" applyFont="1" applyFill="1" applyBorder="1" applyAlignment="1" applyProtection="1">
      <alignment horizontal="left"/>
      <protection/>
    </xf>
    <xf numFmtId="0" fontId="36" fillId="0" borderId="17" xfId="0" applyFont="1" applyFill="1" applyBorder="1" applyAlignment="1" applyProtection="1">
      <alignment horizontal="left"/>
      <protection/>
    </xf>
    <xf numFmtId="0" fontId="36" fillId="36" borderId="17" xfId="0" applyFont="1" applyFill="1" applyBorder="1" applyAlignment="1" applyProtection="1">
      <alignment horizontal="left"/>
      <protection/>
    </xf>
    <xf numFmtId="49" fontId="40" fillId="0" borderId="17" xfId="0" applyNumberFormat="1" applyFont="1" applyBorder="1" applyAlignment="1" applyProtection="1">
      <alignment horizontal="center"/>
      <protection/>
    </xf>
    <xf numFmtId="49" fontId="40" fillId="0" borderId="18" xfId="0" applyNumberFormat="1" applyFont="1" applyBorder="1" applyAlignment="1" applyProtection="1">
      <alignment horizontal="center"/>
      <protection/>
    </xf>
    <xf numFmtId="49" fontId="40" fillId="0" borderId="19" xfId="0" applyNumberFormat="1" applyFont="1" applyBorder="1" applyAlignment="1" applyProtection="1">
      <alignment horizontal="center"/>
      <protection/>
    </xf>
    <xf numFmtId="49" fontId="40" fillId="0" borderId="20" xfId="0" applyNumberFormat="1" applyFont="1" applyBorder="1" applyAlignment="1" applyProtection="1">
      <alignment horizontal="center"/>
      <protection/>
    </xf>
    <xf numFmtId="3" fontId="41" fillId="0" borderId="17" xfId="0" applyNumberFormat="1" applyFont="1" applyFill="1" applyBorder="1" applyAlignment="1" applyProtection="1">
      <alignment horizontal="right"/>
      <protection/>
    </xf>
    <xf numFmtId="3" fontId="41" fillId="0" borderId="41" xfId="0" applyNumberFormat="1" applyFont="1" applyFill="1" applyBorder="1" applyAlignment="1" applyProtection="1">
      <alignment horizontal="right"/>
      <protection/>
    </xf>
    <xf numFmtId="191" fontId="41" fillId="0" borderId="42" xfId="46" applyNumberFormat="1" applyFont="1" applyFill="1" applyBorder="1" applyAlignment="1" applyProtection="1">
      <alignment horizontal="right"/>
      <protection/>
    </xf>
    <xf numFmtId="49" fontId="38" fillId="0" borderId="17" xfId="0" applyNumberFormat="1" applyFont="1" applyFill="1" applyBorder="1" applyAlignment="1" applyProtection="1">
      <alignment horizontal="center"/>
      <protection/>
    </xf>
    <xf numFmtId="49" fontId="38" fillId="0" borderId="19" xfId="0" applyNumberFormat="1" applyFont="1" applyFill="1" applyBorder="1" applyAlignment="1" applyProtection="1">
      <alignment horizontal="center"/>
      <protection/>
    </xf>
    <xf numFmtId="49" fontId="38" fillId="0" borderId="20" xfId="0" applyNumberFormat="1" applyFont="1" applyFill="1" applyBorder="1" applyAlignment="1" applyProtection="1">
      <alignment horizontal="center"/>
      <protection/>
    </xf>
    <xf numFmtId="49" fontId="36" fillId="0" borderId="20" xfId="0" applyNumberFormat="1" applyFont="1" applyFill="1" applyBorder="1" applyAlignment="1" applyProtection="1">
      <alignment horizontal="center"/>
      <protection/>
    </xf>
    <xf numFmtId="0" fontId="36" fillId="0" borderId="21" xfId="0" applyFont="1" applyFill="1" applyBorder="1" applyAlignment="1" applyProtection="1">
      <alignment horizontal="left" wrapText="1"/>
      <protection/>
    </xf>
    <xf numFmtId="191" fontId="39" fillId="0" borderId="0" xfId="46" applyNumberFormat="1" applyFont="1" applyAlignment="1" applyProtection="1">
      <alignment horizontal="center"/>
      <protection/>
    </xf>
    <xf numFmtId="43" fontId="34" fillId="0" borderId="17" xfId="46" applyFont="1" applyBorder="1" applyAlignment="1" applyProtection="1">
      <alignment horizontal="center"/>
      <protection/>
    </xf>
    <xf numFmtId="43" fontId="34" fillId="0" borderId="18" xfId="46" applyFont="1" applyBorder="1" applyAlignment="1" applyProtection="1">
      <alignment horizontal="center"/>
      <protection/>
    </xf>
    <xf numFmtId="43" fontId="34" fillId="0" borderId="19" xfId="46" applyFont="1" applyBorder="1" applyAlignment="1" applyProtection="1">
      <alignment horizontal="center"/>
      <protection/>
    </xf>
    <xf numFmtId="43" fontId="34" fillId="0" borderId="20" xfId="46" applyFont="1" applyBorder="1" applyAlignment="1" applyProtection="1">
      <alignment horizontal="center"/>
      <protection/>
    </xf>
    <xf numFmtId="3" fontId="35" fillId="0" borderId="17" xfId="46" applyNumberFormat="1" applyFont="1" applyFill="1" applyBorder="1" applyAlignment="1" applyProtection="1">
      <alignment horizontal="right"/>
      <protection/>
    </xf>
    <xf numFmtId="3" fontId="35" fillId="0" borderId="41" xfId="46" applyNumberFormat="1" applyFont="1" applyFill="1" applyBorder="1" applyAlignment="1" applyProtection="1">
      <alignment horizontal="right"/>
      <protection/>
    </xf>
    <xf numFmtId="43" fontId="30" fillId="0" borderId="0" xfId="46" applyFont="1" applyAlignment="1" applyProtection="1">
      <alignment horizontal="center"/>
      <protection/>
    </xf>
    <xf numFmtId="49" fontId="36" fillId="36" borderId="18" xfId="0" applyNumberFormat="1" applyFont="1" applyFill="1" applyBorder="1" applyAlignment="1" applyProtection="1">
      <alignment horizontal="center"/>
      <protection/>
    </xf>
    <xf numFmtId="49" fontId="36" fillId="36" borderId="20" xfId="0" applyNumberFormat="1" applyFont="1" applyFill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0" fontId="36" fillId="0" borderId="18" xfId="0" applyFont="1" applyBorder="1" applyAlignment="1" applyProtection="1">
      <alignment horizontal="center"/>
      <protection/>
    </xf>
    <xf numFmtId="0" fontId="36" fillId="0" borderId="19" xfId="0" applyFont="1" applyBorder="1" applyAlignment="1" applyProtection="1">
      <alignment horizontal="center"/>
      <protection/>
    </xf>
    <xf numFmtId="0" fontId="36" fillId="0" borderId="20" xfId="0" applyFont="1" applyBorder="1" applyAlignment="1" applyProtection="1">
      <alignment/>
      <protection/>
    </xf>
    <xf numFmtId="191" fontId="41" fillId="0" borderId="0" xfId="46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8" fillId="0" borderId="20" xfId="0" applyFont="1" applyBorder="1" applyAlignment="1" applyProtection="1">
      <alignment/>
      <protection/>
    </xf>
    <xf numFmtId="3" fontId="37" fillId="0" borderId="40" xfId="0" applyNumberFormat="1" applyFont="1" applyFill="1" applyBorder="1" applyAlignment="1" applyProtection="1">
      <alignment horizontal="right"/>
      <protection/>
    </xf>
    <xf numFmtId="3" fontId="37" fillId="0" borderId="19" xfId="0" applyNumberFormat="1" applyFont="1" applyFill="1" applyBorder="1" applyAlignment="1" applyProtection="1">
      <alignment horizontal="right"/>
      <protection/>
    </xf>
    <xf numFmtId="49" fontId="36" fillId="0" borderId="17" xfId="0" applyNumberFormat="1" applyFont="1" applyFill="1" applyBorder="1" applyAlignment="1" applyProtection="1">
      <alignment horizontal="center"/>
      <protection/>
    </xf>
    <xf numFmtId="49" fontId="36" fillId="0" borderId="19" xfId="0" applyNumberFormat="1" applyFont="1" applyFill="1" applyBorder="1" applyAlignment="1" applyProtection="1">
      <alignment horizontal="center"/>
      <protection/>
    </xf>
    <xf numFmtId="49" fontId="31" fillId="0" borderId="17" xfId="0" applyNumberFormat="1" applyFont="1" applyBorder="1" applyAlignment="1" applyProtection="1">
      <alignment horizontal="center"/>
      <protection/>
    </xf>
    <xf numFmtId="49" fontId="31" fillId="0" borderId="18" xfId="0" applyNumberFormat="1" applyFont="1" applyBorder="1" applyAlignment="1" applyProtection="1">
      <alignment horizontal="center"/>
      <protection/>
    </xf>
    <xf numFmtId="49" fontId="31" fillId="0" borderId="19" xfId="0" applyNumberFormat="1" applyFont="1" applyBorder="1" applyAlignment="1" applyProtection="1">
      <alignment horizontal="center"/>
      <protection/>
    </xf>
    <xf numFmtId="49" fontId="31" fillId="0" borderId="20" xfId="0" applyNumberFormat="1" applyFont="1" applyBorder="1" applyAlignment="1" applyProtection="1">
      <alignment horizontal="center"/>
      <protection/>
    </xf>
    <xf numFmtId="191" fontId="37" fillId="0" borderId="0" xfId="46" applyNumberFormat="1" applyFont="1" applyAlignment="1" applyProtection="1">
      <alignment horizontal="center"/>
      <protection/>
    </xf>
    <xf numFmtId="49" fontId="42" fillId="0" borderId="18" xfId="0" applyNumberFormat="1" applyFont="1" applyBorder="1" applyAlignment="1" applyProtection="1">
      <alignment horizontal="center"/>
      <protection/>
    </xf>
    <xf numFmtId="49" fontId="42" fillId="0" borderId="20" xfId="0" applyNumberFormat="1" applyFont="1" applyBorder="1" applyAlignment="1" applyProtection="1">
      <alignment horizontal="center"/>
      <protection/>
    </xf>
    <xf numFmtId="49" fontId="31" fillId="34" borderId="17" xfId="0" applyNumberFormat="1" applyFont="1" applyFill="1" applyBorder="1" applyAlignment="1" applyProtection="1">
      <alignment horizontal="left"/>
      <protection/>
    </xf>
    <xf numFmtId="49" fontId="36" fillId="0" borderId="17" xfId="0" applyNumberFormat="1" applyFont="1" applyBorder="1" applyAlignment="1" applyProtection="1">
      <alignment horizontal="left"/>
      <protection/>
    </xf>
    <xf numFmtId="49" fontId="43" fillId="0" borderId="18" xfId="0" applyNumberFormat="1" applyFont="1" applyBorder="1" applyAlignment="1" applyProtection="1">
      <alignment horizontal="center"/>
      <protection/>
    </xf>
    <xf numFmtId="49" fontId="43" fillId="0" borderId="20" xfId="0" applyNumberFormat="1" applyFont="1" applyBorder="1" applyAlignment="1" applyProtection="1">
      <alignment horizontal="center"/>
      <protection/>
    </xf>
    <xf numFmtId="0" fontId="36" fillId="0" borderId="18" xfId="0" applyFont="1" applyBorder="1" applyAlignment="1" applyProtection="1">
      <alignment/>
      <protection/>
    </xf>
    <xf numFmtId="49" fontId="28" fillId="34" borderId="19" xfId="0" applyNumberFormat="1" applyFont="1" applyFill="1" applyBorder="1" applyAlignment="1" applyProtection="1">
      <alignment horizontal="center"/>
      <protection/>
    </xf>
    <xf numFmtId="49" fontId="28" fillId="34" borderId="18" xfId="0" applyNumberFormat="1" applyFont="1" applyFill="1" applyBorder="1" applyAlignment="1" applyProtection="1">
      <alignment horizontal="center"/>
      <protection/>
    </xf>
    <xf numFmtId="49" fontId="28" fillId="34" borderId="20" xfId="0" applyNumberFormat="1" applyFont="1" applyFill="1" applyBorder="1" applyAlignment="1" applyProtection="1">
      <alignment horizontal="center"/>
      <protection/>
    </xf>
    <xf numFmtId="0" fontId="31" fillId="34" borderId="18" xfId="0" applyFont="1" applyFill="1" applyBorder="1" applyAlignment="1" applyProtection="1">
      <alignment horizontal="center"/>
      <protection/>
    </xf>
    <xf numFmtId="0" fontId="31" fillId="34" borderId="19" xfId="0" applyFont="1" applyFill="1" applyBorder="1" applyAlignment="1" applyProtection="1">
      <alignment/>
      <protection/>
    </xf>
    <xf numFmtId="0" fontId="31" fillId="34" borderId="18" xfId="0" applyFont="1" applyFill="1" applyBorder="1" applyAlignment="1" applyProtection="1">
      <alignment/>
      <protection/>
    </xf>
    <xf numFmtId="0" fontId="31" fillId="34" borderId="20" xfId="0" applyFont="1" applyFill="1" applyBorder="1" applyAlignment="1" applyProtection="1">
      <alignment/>
      <protection/>
    </xf>
    <xf numFmtId="49" fontId="31" fillId="34" borderId="17" xfId="0" applyNumberFormat="1" applyFont="1" applyFill="1" applyBorder="1" applyAlignment="1" applyProtection="1">
      <alignment horizontal="center" vertical="top"/>
      <protection/>
    </xf>
    <xf numFmtId="0" fontId="31" fillId="34" borderId="18" xfId="0" applyFont="1" applyFill="1" applyBorder="1" applyAlignment="1" applyProtection="1">
      <alignment horizontal="center" vertical="top"/>
      <protection/>
    </xf>
    <xf numFmtId="0" fontId="36" fillId="0" borderId="19" xfId="0" applyFont="1" applyBorder="1" applyAlignment="1" applyProtection="1">
      <alignment/>
      <protection/>
    </xf>
    <xf numFmtId="0" fontId="28" fillId="33" borderId="18" xfId="0" applyFont="1" applyFill="1" applyBorder="1" applyAlignment="1" applyProtection="1">
      <alignment/>
      <protection/>
    </xf>
    <xf numFmtId="0" fontId="28" fillId="33" borderId="19" xfId="0" applyFont="1" applyFill="1" applyBorder="1" applyAlignment="1" applyProtection="1">
      <alignment/>
      <protection/>
    </xf>
    <xf numFmtId="0" fontId="28" fillId="33" borderId="20" xfId="0" applyFont="1" applyFill="1" applyBorder="1" applyAlignment="1" applyProtection="1">
      <alignment/>
      <protection/>
    </xf>
    <xf numFmtId="0" fontId="31" fillId="34" borderId="17" xfId="0" applyFont="1" applyFill="1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/>
      <protection/>
    </xf>
    <xf numFmtId="188" fontId="44" fillId="0" borderId="18" xfId="0" applyNumberFormat="1" applyFont="1" applyBorder="1" applyAlignment="1" applyProtection="1">
      <alignment/>
      <protection/>
    </xf>
    <xf numFmtId="49" fontId="44" fillId="0" borderId="19" xfId="0" applyNumberFormat="1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/>
      <protection/>
    </xf>
    <xf numFmtId="0" fontId="44" fillId="0" borderId="20" xfId="0" applyFont="1" applyBorder="1" applyAlignment="1" applyProtection="1">
      <alignment/>
      <protection/>
    </xf>
    <xf numFmtId="0" fontId="38" fillId="0" borderId="17" xfId="0" applyFont="1" applyFill="1" applyBorder="1" applyAlignment="1" applyProtection="1">
      <alignment horizontal="left"/>
      <protection/>
    </xf>
    <xf numFmtId="3" fontId="45" fillId="0" borderId="41" xfId="0" applyNumberFormat="1" applyFont="1" applyFill="1" applyBorder="1" applyAlignment="1" applyProtection="1">
      <alignment horizontal="right"/>
      <protection/>
    </xf>
    <xf numFmtId="0" fontId="46" fillId="0" borderId="18" xfId="0" applyFont="1" applyBorder="1" applyAlignment="1" applyProtection="1">
      <alignment/>
      <protection/>
    </xf>
    <xf numFmtId="0" fontId="46" fillId="0" borderId="20" xfId="0" applyFont="1" applyBorder="1" applyAlignment="1" applyProtection="1">
      <alignment/>
      <protection/>
    </xf>
    <xf numFmtId="0" fontId="38" fillId="0" borderId="17" xfId="0" applyFont="1" applyBorder="1" applyAlignment="1" applyProtection="1">
      <alignment horizontal="left"/>
      <protection/>
    </xf>
    <xf numFmtId="3" fontId="32" fillId="34" borderId="40" xfId="0" applyNumberFormat="1" applyFont="1" applyFill="1" applyBorder="1" applyAlignment="1" applyProtection="1">
      <alignment horizontal="right"/>
      <protection/>
    </xf>
    <xf numFmtId="3" fontId="32" fillId="34" borderId="19" xfId="0" applyNumberFormat="1" applyFont="1" applyFill="1" applyBorder="1" applyAlignment="1" applyProtection="1">
      <alignment horizontal="right"/>
      <protection/>
    </xf>
    <xf numFmtId="49" fontId="38" fillId="0" borderId="31" xfId="0" applyNumberFormat="1" applyFont="1" applyBorder="1" applyAlignment="1" applyProtection="1">
      <alignment horizontal="center"/>
      <protection/>
    </xf>
    <xf numFmtId="3" fontId="39" fillId="0" borderId="40" xfId="0" applyNumberFormat="1" applyFont="1" applyFill="1" applyBorder="1" applyAlignment="1" applyProtection="1">
      <alignment horizontal="right"/>
      <protection/>
    </xf>
    <xf numFmtId="3" fontId="39" fillId="0" borderId="19" xfId="0" applyNumberFormat="1" applyFont="1" applyFill="1" applyBorder="1" applyAlignment="1" applyProtection="1">
      <alignment horizontal="right"/>
      <protection/>
    </xf>
    <xf numFmtId="0" fontId="46" fillId="0" borderId="20" xfId="0" applyFont="1" applyFill="1" applyBorder="1" applyAlignment="1" applyProtection="1">
      <alignment/>
      <protection/>
    </xf>
    <xf numFmtId="3" fontId="35" fillId="0" borderId="40" xfId="0" applyNumberFormat="1" applyFont="1" applyFill="1" applyBorder="1" applyAlignment="1" applyProtection="1">
      <alignment horizontal="right"/>
      <protection/>
    </xf>
    <xf numFmtId="3" fontId="35" fillId="0" borderId="19" xfId="0" applyNumberFormat="1" applyFont="1" applyFill="1" applyBorder="1" applyAlignment="1" applyProtection="1">
      <alignment horizontal="right"/>
      <protection/>
    </xf>
    <xf numFmtId="0" fontId="38" fillId="0" borderId="20" xfId="0" applyFont="1" applyFill="1" applyBorder="1" applyAlignment="1" applyProtection="1">
      <alignment/>
      <protection/>
    </xf>
    <xf numFmtId="0" fontId="28" fillId="33" borderId="31" xfId="0" applyFont="1" applyFill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/>
    </xf>
    <xf numFmtId="0" fontId="31" fillId="0" borderId="20" xfId="0" applyFont="1" applyBorder="1" applyAlignment="1" applyProtection="1">
      <alignment/>
      <protection/>
    </xf>
    <xf numFmtId="0" fontId="28" fillId="33" borderId="22" xfId="0" applyFont="1" applyFill="1" applyBorder="1" applyAlignment="1" applyProtection="1">
      <alignment/>
      <protection/>
    </xf>
    <xf numFmtId="49" fontId="31" fillId="34" borderId="29" xfId="0" applyNumberFormat="1" applyFont="1" applyFill="1" applyBorder="1" applyAlignment="1" applyProtection="1">
      <alignment horizontal="center"/>
      <protection/>
    </xf>
    <xf numFmtId="0" fontId="31" fillId="34" borderId="17" xfId="0" applyFont="1" applyFill="1" applyBorder="1" applyAlignment="1" applyProtection="1">
      <alignment horizontal="left"/>
      <protection/>
    </xf>
    <xf numFmtId="3" fontId="41" fillId="34" borderId="17" xfId="0" applyNumberFormat="1" applyFont="1" applyFill="1" applyBorder="1" applyAlignment="1" applyProtection="1">
      <alignment horizontal="right"/>
      <protection/>
    </xf>
    <xf numFmtId="3" fontId="41" fillId="34" borderId="41" xfId="0" applyNumberFormat="1" applyFont="1" applyFill="1" applyBorder="1" applyAlignment="1" applyProtection="1">
      <alignment horizontal="right"/>
      <protection/>
    </xf>
    <xf numFmtId="191" fontId="41" fillId="34" borderId="42" xfId="46" applyNumberFormat="1" applyFont="1" applyFill="1" applyBorder="1" applyAlignment="1" applyProtection="1">
      <alignment horizontal="right"/>
      <protection/>
    </xf>
    <xf numFmtId="49" fontId="31" fillId="34" borderId="31" xfId="0" applyNumberFormat="1" applyFont="1" applyFill="1" applyBorder="1" applyAlignment="1" applyProtection="1">
      <alignment horizontal="center"/>
      <protection/>
    </xf>
    <xf numFmtId="0" fontId="44" fillId="34" borderId="19" xfId="0" applyFont="1" applyFill="1" applyBorder="1" applyAlignment="1" applyProtection="1">
      <alignment/>
      <protection/>
    </xf>
    <xf numFmtId="0" fontId="44" fillId="34" borderId="18" xfId="0" applyFont="1" applyFill="1" applyBorder="1" applyAlignment="1" applyProtection="1">
      <alignment/>
      <protection/>
    </xf>
    <xf numFmtId="0" fontId="44" fillId="34" borderId="20" xfId="0" applyFont="1" applyFill="1" applyBorder="1" applyAlignment="1" applyProtection="1">
      <alignment/>
      <protection/>
    </xf>
    <xf numFmtId="0" fontId="44" fillId="0" borderId="19" xfId="0" applyFont="1" applyBorder="1" applyAlignment="1" applyProtection="1">
      <alignment/>
      <protection/>
    </xf>
    <xf numFmtId="0" fontId="31" fillId="0" borderId="17" xfId="0" applyFont="1" applyBorder="1" applyAlignment="1" applyProtection="1">
      <alignment horizontal="center"/>
      <protection/>
    </xf>
    <xf numFmtId="0" fontId="38" fillId="0" borderId="31" xfId="0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 horizontal="left"/>
      <protection/>
    </xf>
    <xf numFmtId="0" fontId="31" fillId="34" borderId="31" xfId="0" applyFont="1" applyFill="1" applyBorder="1" applyAlignment="1" applyProtection="1">
      <alignment/>
      <protection/>
    </xf>
    <xf numFmtId="49" fontId="31" fillId="0" borderId="17" xfId="0" applyNumberFormat="1" applyFont="1" applyFill="1" applyBorder="1" applyAlignment="1" applyProtection="1">
      <alignment horizontal="center"/>
      <protection/>
    </xf>
    <xf numFmtId="49" fontId="31" fillId="0" borderId="18" xfId="0" applyNumberFormat="1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/>
      <protection/>
    </xf>
    <xf numFmtId="0" fontId="31" fillId="0" borderId="18" xfId="0" applyFont="1" applyFill="1" applyBorder="1" applyAlignment="1" applyProtection="1">
      <alignment/>
      <protection/>
    </xf>
    <xf numFmtId="0" fontId="31" fillId="0" borderId="20" xfId="0" applyFont="1" applyFill="1" applyBorder="1" applyAlignment="1" applyProtection="1">
      <alignment/>
      <protection/>
    </xf>
    <xf numFmtId="3" fontId="32" fillId="0" borderId="17" xfId="0" applyNumberFormat="1" applyFont="1" applyFill="1" applyBorder="1" applyAlignment="1" applyProtection="1">
      <alignment horizontal="right"/>
      <protection/>
    </xf>
    <xf numFmtId="3" fontId="32" fillId="0" borderId="41" xfId="0" applyNumberFormat="1" applyFont="1" applyFill="1" applyBorder="1" applyAlignment="1" applyProtection="1">
      <alignment horizontal="right"/>
      <protection/>
    </xf>
    <xf numFmtId="191" fontId="32" fillId="0" borderId="42" xfId="46" applyNumberFormat="1" applyFont="1" applyFill="1" applyBorder="1" applyAlignment="1" applyProtection="1">
      <alignment horizontal="right"/>
      <protection/>
    </xf>
    <xf numFmtId="191" fontId="30" fillId="0" borderId="42" xfId="46" applyNumberFormat="1" applyFont="1" applyFill="1" applyBorder="1" applyAlignment="1" applyProtection="1">
      <alignment horizontal="right"/>
      <protection/>
    </xf>
    <xf numFmtId="0" fontId="28" fillId="0" borderId="17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/>
      <protection/>
    </xf>
    <xf numFmtId="3" fontId="29" fillId="0" borderId="17" xfId="0" applyNumberFormat="1" applyFont="1" applyFill="1" applyBorder="1" applyAlignment="1" applyProtection="1">
      <alignment horizontal="right"/>
      <protection/>
    </xf>
    <xf numFmtId="0" fontId="34" fillId="0" borderId="17" xfId="0" applyFont="1" applyBorder="1" applyAlignment="1" applyProtection="1">
      <alignment horizontal="left"/>
      <protection/>
    </xf>
    <xf numFmtId="0" fontId="38" fillId="36" borderId="17" xfId="0" applyFont="1" applyFill="1" applyBorder="1" applyAlignment="1" applyProtection="1">
      <alignment horizontal="left"/>
      <protection/>
    </xf>
    <xf numFmtId="0" fontId="38" fillId="34" borderId="17" xfId="0" applyFont="1" applyFill="1" applyBorder="1" applyAlignment="1" applyProtection="1">
      <alignment horizontal="left"/>
      <protection/>
    </xf>
    <xf numFmtId="0" fontId="40" fillId="0" borderId="17" xfId="0" applyFont="1" applyBorder="1" applyAlignment="1" applyProtection="1">
      <alignment horizontal="left"/>
      <protection/>
    </xf>
    <xf numFmtId="43" fontId="34" fillId="0" borderId="17" xfId="46" applyFont="1" applyBorder="1" applyAlignment="1" applyProtection="1">
      <alignment horizontal="left"/>
      <protection/>
    </xf>
    <xf numFmtId="0" fontId="31" fillId="0" borderId="17" xfId="0" applyFont="1" applyBorder="1" applyAlignment="1" applyProtection="1">
      <alignment horizontal="left"/>
      <protection/>
    </xf>
    <xf numFmtId="0" fontId="28" fillId="33" borderId="17" xfId="0" applyFont="1" applyFill="1" applyBorder="1" applyAlignment="1" applyProtection="1">
      <alignment horizontal="left"/>
      <protection/>
    </xf>
    <xf numFmtId="0" fontId="36" fillId="0" borderId="17" xfId="0" applyNumberFormat="1" applyFont="1" applyBorder="1" applyAlignment="1" applyProtection="1">
      <alignment horizontal="left" wrapText="1"/>
      <protection/>
    </xf>
    <xf numFmtId="0" fontId="31" fillId="34" borderId="17" xfId="0" applyFont="1" applyFill="1" applyBorder="1" applyAlignment="1" applyProtection="1">
      <alignment horizontal="left" wrapText="1"/>
      <protection/>
    </xf>
    <xf numFmtId="0" fontId="44" fillId="0" borderId="17" xfId="0" applyFont="1" applyBorder="1" applyAlignment="1" applyProtection="1">
      <alignment horizontal="left"/>
      <protection/>
    </xf>
    <xf numFmtId="49" fontId="38" fillId="0" borderId="19" xfId="0" applyNumberFormat="1" applyFont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28" fillId="0" borderId="17" xfId="0" applyFont="1" applyBorder="1" applyAlignment="1" applyProtection="1">
      <alignment horizontal="left"/>
      <protection/>
    </xf>
    <xf numFmtId="0" fontId="27" fillId="0" borderId="23" xfId="0" applyFont="1" applyBorder="1" applyAlignment="1" applyProtection="1">
      <alignment horizontal="left"/>
      <protection/>
    </xf>
    <xf numFmtId="49" fontId="7" fillId="35" borderId="29" xfId="0" applyNumberFormat="1" applyFont="1" applyFill="1" applyBorder="1" applyAlignment="1" applyProtection="1">
      <alignment horizontal="center" vertical="top" textRotation="90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49" fontId="7" fillId="35" borderId="43" xfId="0" applyNumberFormat="1" applyFont="1" applyFill="1" applyBorder="1" applyAlignment="1" applyProtection="1">
      <alignment horizontal="center" vertical="center" textRotation="90"/>
      <protection/>
    </xf>
    <xf numFmtId="49" fontId="7" fillId="35" borderId="44" xfId="0" applyNumberFormat="1" applyFont="1" applyFill="1" applyBorder="1" applyAlignment="1" applyProtection="1">
      <alignment horizontal="center" vertical="center" textRotation="90"/>
      <protection/>
    </xf>
    <xf numFmtId="49" fontId="7" fillId="35" borderId="45" xfId="0" applyNumberFormat="1" applyFont="1" applyFill="1" applyBorder="1" applyAlignment="1" applyProtection="1">
      <alignment horizontal="center" vertical="center" textRotation="90"/>
      <protection/>
    </xf>
    <xf numFmtId="191" fontId="7" fillId="35" borderId="46" xfId="46" applyNumberFormat="1" applyFont="1" applyFill="1" applyBorder="1" applyAlignment="1" applyProtection="1">
      <alignment horizontal="center" vertical="center" textRotation="90"/>
      <protection/>
    </xf>
    <xf numFmtId="49" fontId="7" fillId="35" borderId="46" xfId="46" applyNumberFormat="1" applyFont="1" applyFill="1" applyBorder="1" applyAlignment="1" applyProtection="1">
      <alignment horizontal="center" vertical="center" textRotation="90"/>
      <protection/>
    </xf>
    <xf numFmtId="49" fontId="26" fillId="35" borderId="45" xfId="0" applyNumberFormat="1" applyFont="1" applyFill="1" applyBorder="1" applyAlignment="1" applyProtection="1">
      <alignment horizontal="center" vertical="center" textRotation="90"/>
      <protection/>
    </xf>
    <xf numFmtId="191" fontId="86" fillId="0" borderId="42" xfId="46" applyNumberFormat="1" applyFont="1" applyFill="1" applyBorder="1" applyAlignment="1" applyProtection="1">
      <alignment horizontal="right"/>
      <protection/>
    </xf>
    <xf numFmtId="191" fontId="87" fillId="0" borderId="42" xfId="46" applyNumberFormat="1" applyFont="1" applyFill="1" applyBorder="1" applyAlignment="1" applyProtection="1">
      <alignment horizontal="right"/>
      <protection/>
    </xf>
    <xf numFmtId="3" fontId="87" fillId="0" borderId="17" xfId="0" applyNumberFormat="1" applyFont="1" applyFill="1" applyBorder="1" applyAlignment="1" applyProtection="1">
      <alignment horizontal="right"/>
      <protection/>
    </xf>
    <xf numFmtId="3" fontId="87" fillId="0" borderId="41" xfId="0" applyNumberFormat="1" applyFont="1" applyFill="1" applyBorder="1" applyAlignment="1" applyProtection="1">
      <alignment horizontal="right"/>
      <protection/>
    </xf>
    <xf numFmtId="3" fontId="86" fillId="0" borderId="17" xfId="0" applyNumberFormat="1" applyFont="1" applyFill="1" applyBorder="1" applyAlignment="1" applyProtection="1">
      <alignment horizontal="right"/>
      <protection/>
    </xf>
    <xf numFmtId="3" fontId="86" fillId="0" borderId="41" xfId="0" applyNumberFormat="1" applyFont="1" applyFill="1" applyBorder="1" applyAlignment="1" applyProtection="1">
      <alignment horizontal="right"/>
      <protection/>
    </xf>
    <xf numFmtId="191" fontId="37" fillId="38" borderId="42" xfId="46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88" fillId="34" borderId="17" xfId="0" applyNumberFormat="1" applyFont="1" applyFill="1" applyBorder="1" applyAlignment="1" applyProtection="1">
      <alignment horizontal="right"/>
      <protection/>
    </xf>
    <xf numFmtId="3" fontId="88" fillId="0" borderId="17" xfId="0" applyNumberFormat="1" applyFont="1" applyFill="1" applyBorder="1" applyAlignment="1" applyProtection="1">
      <alignment horizontal="right"/>
      <protection/>
    </xf>
    <xf numFmtId="3" fontId="89" fillId="0" borderId="17" xfId="0" applyNumberFormat="1" applyFont="1" applyFill="1" applyBorder="1" applyAlignment="1" applyProtection="1">
      <alignment horizontal="right"/>
      <protection/>
    </xf>
    <xf numFmtId="191" fontId="0" fillId="0" borderId="18" xfId="46" applyNumberFormat="1" applyFont="1" applyBorder="1" applyAlignment="1" applyProtection="1">
      <alignment/>
      <protection/>
    </xf>
    <xf numFmtId="49" fontId="38" fillId="0" borderId="40" xfId="0" applyNumberFormat="1" applyFont="1" applyBorder="1" applyAlignment="1" applyProtection="1">
      <alignment horizontal="center"/>
      <protection/>
    </xf>
    <xf numFmtId="49" fontId="36" fillId="0" borderId="40" xfId="0" applyNumberFormat="1" applyFont="1" applyBorder="1" applyAlignment="1" applyProtection="1">
      <alignment horizontal="center"/>
      <protection/>
    </xf>
    <xf numFmtId="49" fontId="36" fillId="0" borderId="40" xfId="0" applyNumberFormat="1" applyFont="1" applyFill="1" applyBorder="1" applyAlignment="1" applyProtection="1">
      <alignment horizontal="center"/>
      <protection/>
    </xf>
    <xf numFmtId="49" fontId="31" fillId="0" borderId="40" xfId="0" applyNumberFormat="1" applyFont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18" fillId="37" borderId="0" xfId="0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7" fillId="35" borderId="47" xfId="0" applyFont="1" applyFill="1" applyBorder="1" applyAlignment="1" applyProtection="1">
      <alignment horizontal="center"/>
      <protection/>
    </xf>
    <xf numFmtId="0" fontId="7" fillId="35" borderId="32" xfId="0" applyFont="1" applyFill="1" applyBorder="1" applyAlignment="1" applyProtection="1">
      <alignment horizontal="center"/>
      <protection/>
    </xf>
    <xf numFmtId="0" fontId="7" fillId="35" borderId="48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zoomScale="180" zoomScaleNormal="180" zoomScalePageLayoutView="0" workbookViewId="0" topLeftCell="A145">
      <selection activeCell="F88" sqref="F88"/>
    </sheetView>
  </sheetViews>
  <sheetFormatPr defaultColWidth="11.421875" defaultRowHeight="12.75"/>
  <cols>
    <col min="1" max="1" width="5.7109375" style="0" customWidth="1"/>
    <col min="2" max="4" width="4.8515625" style="0" customWidth="1"/>
    <col min="5" max="5" width="4.8515625" style="172" customWidth="1"/>
    <col min="6" max="6" width="58.8515625" style="0" customWidth="1"/>
    <col min="7" max="7" width="14.7109375" style="259" customWidth="1"/>
  </cols>
  <sheetData>
    <row r="1" spans="1:19" s="26" customFormat="1" ht="12.75" customHeight="1">
      <c r="A1" s="232"/>
      <c r="B1" s="498" t="s">
        <v>591</v>
      </c>
      <c r="C1" s="498"/>
      <c r="D1" s="498"/>
      <c r="E1" s="498"/>
      <c r="F1" s="498"/>
      <c r="G1" s="498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s="26" customFormat="1" ht="12.75" customHeight="1">
      <c r="A2" s="232"/>
      <c r="B2" s="233"/>
      <c r="C2" s="233"/>
      <c r="D2" s="233"/>
      <c r="E2" s="234"/>
      <c r="F2" s="235"/>
      <c r="G2" s="245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s="1" customFormat="1" ht="12.75" customHeight="1">
      <c r="A3" s="236"/>
      <c r="B3" s="237"/>
      <c r="C3" s="237"/>
      <c r="D3" s="237"/>
      <c r="E3" s="238"/>
      <c r="F3" s="239" t="s">
        <v>401</v>
      </c>
      <c r="G3" s="24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s="1" customFormat="1" ht="13.5" thickBot="1">
      <c r="A4" s="236"/>
      <c r="B4" s="237"/>
      <c r="C4" s="237"/>
      <c r="D4" s="237"/>
      <c r="E4" s="238"/>
      <c r="F4" s="240"/>
      <c r="G4" s="24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2:15" s="1" customFormat="1" ht="78" thickBot="1">
      <c r="B5" s="103" t="s">
        <v>6</v>
      </c>
      <c r="C5" s="149" t="s">
        <v>7</v>
      </c>
      <c r="D5" s="103" t="s">
        <v>8</v>
      </c>
      <c r="E5" s="103" t="s">
        <v>402</v>
      </c>
      <c r="F5" s="150" t="s">
        <v>1</v>
      </c>
      <c r="G5" s="247" t="s">
        <v>16</v>
      </c>
      <c r="H5" s="236"/>
      <c r="I5" s="236"/>
      <c r="J5" s="236"/>
      <c r="K5" s="236"/>
      <c r="L5" s="236"/>
      <c r="M5" s="236"/>
      <c r="N5" s="236"/>
      <c r="O5" s="236"/>
    </row>
    <row r="6" spans="1:15" s="1" customFormat="1" ht="12.75">
      <c r="A6" s="236"/>
      <c r="B6" s="151"/>
      <c r="C6" s="152"/>
      <c r="D6" s="153"/>
      <c r="E6" s="168"/>
      <c r="F6" s="154"/>
      <c r="G6" s="248"/>
      <c r="H6" s="236"/>
      <c r="I6" s="236"/>
      <c r="J6" s="236"/>
      <c r="K6" s="236"/>
      <c r="L6" s="236"/>
      <c r="M6" s="236"/>
      <c r="N6" s="236"/>
      <c r="O6" s="236"/>
    </row>
    <row r="7" spans="1:15" ht="12.75">
      <c r="A7" s="241"/>
      <c r="B7" s="156" t="s">
        <v>4</v>
      </c>
      <c r="C7" s="12"/>
      <c r="D7" s="12"/>
      <c r="E7" s="169"/>
      <c r="F7" s="157" t="s">
        <v>404</v>
      </c>
      <c r="G7" s="249">
        <f>(G8+G25+G31)+H51</f>
        <v>355969</v>
      </c>
      <c r="H7" s="241"/>
      <c r="I7" s="241"/>
      <c r="J7" s="241"/>
      <c r="K7" s="241"/>
      <c r="L7" s="241"/>
      <c r="M7" s="241"/>
      <c r="N7" s="241"/>
      <c r="O7" s="241"/>
    </row>
    <row r="8" spans="1:15" ht="12.75">
      <c r="A8" s="241"/>
      <c r="B8" s="16" t="s">
        <v>4</v>
      </c>
      <c r="C8" s="17" t="s">
        <v>2</v>
      </c>
      <c r="D8" s="17"/>
      <c r="E8" s="170"/>
      <c r="F8" s="62" t="s">
        <v>405</v>
      </c>
      <c r="G8" s="250">
        <f>G9+G12+G16+G22+G24</f>
        <v>123698</v>
      </c>
      <c r="H8" s="241"/>
      <c r="I8" s="241"/>
      <c r="J8" s="241"/>
      <c r="K8" s="241"/>
      <c r="L8" s="241"/>
      <c r="M8" s="241"/>
      <c r="N8" s="241"/>
      <c r="O8" s="241"/>
    </row>
    <row r="9" spans="1:15" ht="12.75">
      <c r="A9" s="241"/>
      <c r="B9" s="27" t="s">
        <v>4</v>
      </c>
      <c r="C9" s="28" t="s">
        <v>2</v>
      </c>
      <c r="D9" s="28" t="s">
        <v>20</v>
      </c>
      <c r="E9" s="38"/>
      <c r="F9" s="51" t="s">
        <v>406</v>
      </c>
      <c r="G9" s="251">
        <f>G10</f>
        <v>74312</v>
      </c>
      <c r="H9" s="241"/>
      <c r="I9" s="241"/>
      <c r="J9" s="241"/>
      <c r="K9" s="241"/>
      <c r="L9" s="241"/>
      <c r="M9" s="241"/>
      <c r="N9" s="241"/>
      <c r="O9" s="241"/>
    </row>
    <row r="10" spans="1:15" ht="12.75">
      <c r="A10" s="241"/>
      <c r="B10" s="199" t="s">
        <v>4</v>
      </c>
      <c r="C10" s="200" t="s">
        <v>2</v>
      </c>
      <c r="D10" s="200" t="s">
        <v>20</v>
      </c>
      <c r="E10" s="194" t="s">
        <v>20</v>
      </c>
      <c r="F10" s="201" t="s">
        <v>407</v>
      </c>
      <c r="G10" s="252">
        <v>74312</v>
      </c>
      <c r="H10" s="241"/>
      <c r="I10" s="241"/>
      <c r="J10" s="241"/>
      <c r="K10" s="241"/>
      <c r="L10" s="241"/>
      <c r="M10" s="241"/>
      <c r="N10" s="241"/>
      <c r="O10" s="241"/>
    </row>
    <row r="11" spans="1:15" ht="12.75">
      <c r="A11" s="241"/>
      <c r="B11" s="199" t="s">
        <v>4</v>
      </c>
      <c r="C11" s="200" t="s">
        <v>2</v>
      </c>
      <c r="D11" s="200" t="s">
        <v>20</v>
      </c>
      <c r="E11" s="194" t="s">
        <v>23</v>
      </c>
      <c r="F11" s="201" t="s">
        <v>408</v>
      </c>
      <c r="G11" s="252"/>
      <c r="H11" s="241"/>
      <c r="I11" s="241"/>
      <c r="J11" s="241"/>
      <c r="K11" s="241"/>
      <c r="L11" s="241"/>
      <c r="M11" s="241"/>
      <c r="N11" s="241"/>
      <c r="O11" s="241"/>
    </row>
    <row r="12" spans="1:15" ht="12.75">
      <c r="A12" s="241"/>
      <c r="B12" s="27" t="s">
        <v>4</v>
      </c>
      <c r="C12" s="28" t="s">
        <v>2</v>
      </c>
      <c r="D12" s="28" t="s">
        <v>23</v>
      </c>
      <c r="E12" s="38"/>
      <c r="F12" s="51" t="s">
        <v>409</v>
      </c>
      <c r="G12" s="251">
        <f>SUM(G13:G15)</f>
        <v>17561</v>
      </c>
      <c r="H12" s="241"/>
      <c r="I12" s="241"/>
      <c r="J12" s="241"/>
      <c r="K12" s="241"/>
      <c r="L12" s="241"/>
      <c r="M12" s="241"/>
      <c r="N12" s="241"/>
      <c r="O12" s="241"/>
    </row>
    <row r="13" spans="1:15" ht="12.75">
      <c r="A13" s="241"/>
      <c r="B13" s="199" t="s">
        <v>4</v>
      </c>
      <c r="C13" s="199" t="s">
        <v>2</v>
      </c>
      <c r="D13" s="200" t="s">
        <v>23</v>
      </c>
      <c r="E13" s="194" t="s">
        <v>20</v>
      </c>
      <c r="F13" s="201" t="s">
        <v>410</v>
      </c>
      <c r="G13" s="252">
        <v>13640</v>
      </c>
      <c r="H13" s="241"/>
      <c r="I13" s="241"/>
      <c r="J13" s="241"/>
      <c r="K13" s="241"/>
      <c r="L13" s="241"/>
      <c r="M13" s="241"/>
      <c r="N13" s="241"/>
      <c r="O13" s="241"/>
    </row>
    <row r="14" spans="1:15" ht="12.75">
      <c r="A14" s="241"/>
      <c r="B14" s="199" t="s">
        <v>4</v>
      </c>
      <c r="C14" s="199" t="s">
        <v>2</v>
      </c>
      <c r="D14" s="200" t="s">
        <v>23</v>
      </c>
      <c r="E14" s="194" t="s">
        <v>23</v>
      </c>
      <c r="F14" s="201" t="s">
        <v>411</v>
      </c>
      <c r="G14" s="252">
        <v>3921</v>
      </c>
      <c r="H14" s="241"/>
      <c r="I14" s="241"/>
      <c r="J14" s="241"/>
      <c r="K14" s="241"/>
      <c r="L14" s="241"/>
      <c r="M14" s="241"/>
      <c r="N14" s="241"/>
      <c r="O14" s="241"/>
    </row>
    <row r="15" spans="1:15" ht="12.75">
      <c r="A15" s="241"/>
      <c r="B15" s="199" t="s">
        <v>4</v>
      </c>
      <c r="C15" s="199" t="s">
        <v>2</v>
      </c>
      <c r="D15" s="200" t="s">
        <v>23</v>
      </c>
      <c r="E15" s="194" t="s">
        <v>27</v>
      </c>
      <c r="F15" s="201" t="s">
        <v>412</v>
      </c>
      <c r="G15" s="252">
        <v>0</v>
      </c>
      <c r="H15" s="241"/>
      <c r="I15" s="241"/>
      <c r="J15" s="241"/>
      <c r="K15" s="241"/>
      <c r="L15" s="241"/>
      <c r="M15" s="241"/>
      <c r="N15" s="241"/>
      <c r="O15" s="241"/>
    </row>
    <row r="16" spans="1:15" ht="12.75">
      <c r="A16" s="241"/>
      <c r="B16" s="27" t="s">
        <v>4</v>
      </c>
      <c r="C16" s="28" t="s">
        <v>2</v>
      </c>
      <c r="D16" s="28" t="s">
        <v>27</v>
      </c>
      <c r="E16" s="38"/>
      <c r="F16" s="51" t="s">
        <v>413</v>
      </c>
      <c r="G16" s="251">
        <f>SUM(G17:G21)</f>
        <v>31250</v>
      </c>
      <c r="H16" s="241"/>
      <c r="I16" s="241"/>
      <c r="J16" s="241"/>
      <c r="K16" s="241"/>
      <c r="L16" s="241"/>
      <c r="M16" s="241"/>
      <c r="N16" s="241"/>
      <c r="O16" s="241"/>
    </row>
    <row r="17" spans="1:15" ht="12.75">
      <c r="A17" s="241"/>
      <c r="B17" s="199" t="s">
        <v>4</v>
      </c>
      <c r="C17" s="200" t="s">
        <v>2</v>
      </c>
      <c r="D17" s="200" t="s">
        <v>27</v>
      </c>
      <c r="E17" s="194" t="s">
        <v>20</v>
      </c>
      <c r="F17" s="201" t="s">
        <v>414</v>
      </c>
      <c r="G17" s="252">
        <v>11226</v>
      </c>
      <c r="H17" s="241"/>
      <c r="I17" s="241"/>
      <c r="J17" s="241"/>
      <c r="K17" s="241"/>
      <c r="L17" s="241"/>
      <c r="M17" s="241"/>
      <c r="N17" s="241"/>
      <c r="O17" s="241"/>
    </row>
    <row r="18" spans="1:15" ht="12.75">
      <c r="A18" s="241"/>
      <c r="B18" s="199" t="s">
        <v>4</v>
      </c>
      <c r="C18" s="200" t="s">
        <v>2</v>
      </c>
      <c r="D18" s="200" t="s">
        <v>27</v>
      </c>
      <c r="E18" s="194" t="s">
        <v>23</v>
      </c>
      <c r="F18" s="201" t="s">
        <v>415</v>
      </c>
      <c r="G18" s="252">
        <v>6392</v>
      </c>
      <c r="H18" s="241"/>
      <c r="I18" s="241"/>
      <c r="J18" s="241"/>
      <c r="K18" s="241"/>
      <c r="L18" s="241"/>
      <c r="M18" s="241"/>
      <c r="N18" s="241"/>
      <c r="O18" s="241"/>
    </row>
    <row r="19" spans="1:15" ht="12.75">
      <c r="A19" s="241"/>
      <c r="B19" s="199" t="s">
        <v>4</v>
      </c>
      <c r="C19" s="200" t="s">
        <v>2</v>
      </c>
      <c r="D19" s="200" t="s">
        <v>27</v>
      </c>
      <c r="E19" s="194" t="s">
        <v>27</v>
      </c>
      <c r="F19" s="201" t="s">
        <v>416</v>
      </c>
      <c r="G19" s="252">
        <v>3657</v>
      </c>
      <c r="H19" s="241"/>
      <c r="I19" s="241"/>
      <c r="J19" s="241"/>
      <c r="K19" s="241"/>
      <c r="L19" s="241"/>
      <c r="M19" s="241"/>
      <c r="N19" s="241"/>
      <c r="O19" s="241"/>
    </row>
    <row r="20" spans="1:15" ht="12.75">
      <c r="A20" s="241"/>
      <c r="B20" s="199" t="s">
        <v>4</v>
      </c>
      <c r="C20" s="200" t="s">
        <v>2</v>
      </c>
      <c r="D20" s="200" t="s">
        <v>27</v>
      </c>
      <c r="E20" s="194" t="s">
        <v>31</v>
      </c>
      <c r="F20" s="201" t="s">
        <v>417</v>
      </c>
      <c r="G20" s="252">
        <v>8795</v>
      </c>
      <c r="H20" s="241"/>
      <c r="I20" s="241"/>
      <c r="J20" s="241"/>
      <c r="K20" s="241"/>
      <c r="L20" s="241"/>
      <c r="M20" s="241"/>
      <c r="N20" s="241"/>
      <c r="O20" s="241"/>
    </row>
    <row r="21" spans="1:15" ht="12.75">
      <c r="A21" s="241"/>
      <c r="B21" s="199" t="s">
        <v>4</v>
      </c>
      <c r="C21" s="200" t="s">
        <v>2</v>
      </c>
      <c r="D21" s="200" t="s">
        <v>27</v>
      </c>
      <c r="E21" s="202" t="s">
        <v>59</v>
      </c>
      <c r="F21" s="201" t="s">
        <v>247</v>
      </c>
      <c r="G21" s="252">
        <v>1180</v>
      </c>
      <c r="H21" s="241"/>
      <c r="I21" s="241"/>
      <c r="J21" s="241"/>
      <c r="K21" s="241"/>
      <c r="L21" s="241"/>
      <c r="M21" s="241"/>
      <c r="N21" s="241"/>
      <c r="O21" s="241"/>
    </row>
    <row r="22" spans="1:15" ht="12.75">
      <c r="A22" s="241"/>
      <c r="B22" s="27" t="s">
        <v>4</v>
      </c>
      <c r="C22" s="28" t="s">
        <v>2</v>
      </c>
      <c r="D22" s="28" t="s">
        <v>31</v>
      </c>
      <c r="E22" s="38"/>
      <c r="F22" s="51" t="s">
        <v>418</v>
      </c>
      <c r="G22" s="251">
        <f>SUM(G23)</f>
        <v>0</v>
      </c>
      <c r="H22" s="241"/>
      <c r="I22" s="241"/>
      <c r="J22" s="241"/>
      <c r="K22" s="241"/>
      <c r="L22" s="241"/>
      <c r="M22" s="241"/>
      <c r="N22" s="241"/>
      <c r="O22" s="241"/>
    </row>
    <row r="23" spans="1:15" ht="12.75">
      <c r="A23" s="241"/>
      <c r="B23" s="199" t="s">
        <v>4</v>
      </c>
      <c r="C23" s="200" t="s">
        <v>2</v>
      </c>
      <c r="D23" s="200" t="s">
        <v>31</v>
      </c>
      <c r="E23" s="194" t="s">
        <v>20</v>
      </c>
      <c r="F23" s="201" t="s">
        <v>419</v>
      </c>
      <c r="G23" s="252"/>
      <c r="H23" s="241"/>
      <c r="I23" s="241"/>
      <c r="J23" s="241"/>
      <c r="K23" s="241"/>
      <c r="L23" s="241"/>
      <c r="M23" s="241"/>
      <c r="N23" s="241"/>
      <c r="O23" s="241"/>
    </row>
    <row r="24" spans="1:15" ht="12.75">
      <c r="A24" s="241"/>
      <c r="B24" s="192" t="s">
        <v>4</v>
      </c>
      <c r="C24" s="193" t="s">
        <v>2</v>
      </c>
      <c r="D24" s="193" t="s">
        <v>59</v>
      </c>
      <c r="E24" s="194"/>
      <c r="F24" s="195" t="s">
        <v>208</v>
      </c>
      <c r="G24" s="252">
        <v>575</v>
      </c>
      <c r="H24" s="241"/>
      <c r="I24" s="241"/>
      <c r="J24" s="241"/>
      <c r="K24" s="241"/>
      <c r="L24" s="241"/>
      <c r="M24" s="241"/>
      <c r="N24" s="241"/>
      <c r="O24" s="241"/>
    </row>
    <row r="25" spans="1:15" ht="12.75">
      <c r="A25" s="241"/>
      <c r="B25" s="16" t="s">
        <v>4</v>
      </c>
      <c r="C25" s="17" t="s">
        <v>3</v>
      </c>
      <c r="D25" s="17"/>
      <c r="E25" s="170"/>
      <c r="F25" s="62" t="s">
        <v>420</v>
      </c>
      <c r="G25" s="250">
        <f>SUM(G26+G29+G30)</f>
        <v>118164</v>
      </c>
      <c r="H25" s="241"/>
      <c r="I25" s="241"/>
      <c r="J25" s="241"/>
      <c r="K25" s="241"/>
      <c r="L25" s="241"/>
      <c r="M25" s="241"/>
      <c r="N25" s="241"/>
      <c r="O25" s="241"/>
    </row>
    <row r="26" spans="1:15" ht="12.75">
      <c r="A26" s="241"/>
      <c r="B26" s="27" t="s">
        <v>4</v>
      </c>
      <c r="C26" s="28" t="s">
        <v>3</v>
      </c>
      <c r="D26" s="28" t="s">
        <v>20</v>
      </c>
      <c r="E26" s="38"/>
      <c r="F26" s="51" t="s">
        <v>421</v>
      </c>
      <c r="G26" s="251">
        <f>SUM(G27:G28)</f>
        <v>118164</v>
      </c>
      <c r="H26" s="241"/>
      <c r="I26" s="241"/>
      <c r="J26" s="241"/>
      <c r="K26" s="241"/>
      <c r="L26" s="241"/>
      <c r="M26" s="241"/>
      <c r="N26" s="241"/>
      <c r="O26" s="241"/>
    </row>
    <row r="27" spans="1:15" ht="12.75">
      <c r="A27" s="241"/>
      <c r="B27" s="199" t="s">
        <v>4</v>
      </c>
      <c r="C27" s="200" t="s">
        <v>3</v>
      </c>
      <c r="D27" s="200" t="s">
        <v>20</v>
      </c>
      <c r="E27" s="194" t="s">
        <v>20</v>
      </c>
      <c r="F27" s="201" t="s">
        <v>407</v>
      </c>
      <c r="G27" s="252">
        <v>44311</v>
      </c>
      <c r="H27" s="241"/>
      <c r="I27" s="241"/>
      <c r="J27" s="241"/>
      <c r="K27" s="241"/>
      <c r="L27" s="241"/>
      <c r="M27" s="241"/>
      <c r="N27" s="241"/>
      <c r="O27" s="241"/>
    </row>
    <row r="28" spans="1:15" ht="12.75">
      <c r="A28" s="241"/>
      <c r="B28" s="199" t="s">
        <v>4</v>
      </c>
      <c r="C28" s="200" t="s">
        <v>3</v>
      </c>
      <c r="D28" s="200" t="s">
        <v>20</v>
      </c>
      <c r="E28" s="194" t="s">
        <v>23</v>
      </c>
      <c r="F28" s="201" t="s">
        <v>408</v>
      </c>
      <c r="G28" s="252">
        <v>73853</v>
      </c>
      <c r="H28" s="241"/>
      <c r="I28" s="241"/>
      <c r="J28" s="241"/>
      <c r="K28" s="241"/>
      <c r="L28" s="241"/>
      <c r="M28" s="241"/>
      <c r="N28" s="241"/>
      <c r="O28" s="241"/>
    </row>
    <row r="29" spans="1:15" ht="12.75">
      <c r="A29" s="241"/>
      <c r="B29" s="192" t="s">
        <v>4</v>
      </c>
      <c r="C29" s="193" t="s">
        <v>3</v>
      </c>
      <c r="D29" s="193" t="s">
        <v>23</v>
      </c>
      <c r="E29" s="194"/>
      <c r="F29" s="195" t="s">
        <v>422</v>
      </c>
      <c r="G29" s="252"/>
      <c r="H29" s="241"/>
      <c r="I29" s="241"/>
      <c r="J29" s="241"/>
      <c r="K29" s="241"/>
      <c r="L29" s="241"/>
      <c r="M29" s="241"/>
      <c r="N29" s="241"/>
      <c r="O29" s="241"/>
    </row>
    <row r="30" spans="1:15" ht="12.75">
      <c r="A30" s="241"/>
      <c r="B30" s="192" t="s">
        <v>4</v>
      </c>
      <c r="C30" s="193" t="s">
        <v>3</v>
      </c>
      <c r="D30" s="193" t="s">
        <v>59</v>
      </c>
      <c r="E30" s="194"/>
      <c r="F30" s="195" t="s">
        <v>247</v>
      </c>
      <c r="G30" s="252"/>
      <c r="H30" s="241"/>
      <c r="I30" s="241"/>
      <c r="J30" s="241"/>
      <c r="K30" s="241"/>
      <c r="L30" s="241"/>
      <c r="M30" s="241"/>
      <c r="N30" s="241"/>
      <c r="O30" s="241"/>
    </row>
    <row r="31" spans="1:15" ht="12.75">
      <c r="A31" s="241"/>
      <c r="B31" s="188" t="s">
        <v>4</v>
      </c>
      <c r="C31" s="189" t="s">
        <v>4</v>
      </c>
      <c r="D31" s="189"/>
      <c r="E31" s="190"/>
      <c r="F31" s="203" t="s">
        <v>423</v>
      </c>
      <c r="G31" s="253">
        <v>114107</v>
      </c>
      <c r="H31" s="241"/>
      <c r="I31" s="241"/>
      <c r="J31" s="241"/>
      <c r="K31" s="241"/>
      <c r="L31" s="241"/>
      <c r="M31" s="241"/>
      <c r="N31" s="241"/>
      <c r="O31" s="241"/>
    </row>
    <row r="32" spans="1:15" ht="12.75">
      <c r="A32" s="241"/>
      <c r="B32" s="188" t="s">
        <v>4</v>
      </c>
      <c r="C32" s="189" t="s">
        <v>338</v>
      </c>
      <c r="D32" s="189"/>
      <c r="E32" s="190"/>
      <c r="F32" s="191" t="s">
        <v>424</v>
      </c>
      <c r="G32" s="253"/>
      <c r="H32" s="241"/>
      <c r="I32" s="241"/>
      <c r="J32" s="241"/>
      <c r="K32" s="241"/>
      <c r="L32" s="241"/>
      <c r="M32" s="241"/>
      <c r="N32" s="241"/>
      <c r="O32" s="241"/>
    </row>
    <row r="33" spans="1:15" ht="12.75">
      <c r="A33" s="241"/>
      <c r="B33" s="196"/>
      <c r="C33" s="197"/>
      <c r="D33" s="197"/>
      <c r="E33" s="194"/>
      <c r="F33" s="198"/>
      <c r="G33" s="252"/>
      <c r="H33" s="241"/>
      <c r="I33" s="241"/>
      <c r="J33" s="241"/>
      <c r="K33" s="241"/>
      <c r="L33" s="241"/>
      <c r="M33" s="241"/>
      <c r="N33" s="241"/>
      <c r="O33" s="241"/>
    </row>
    <row r="34" spans="1:15" ht="12.75">
      <c r="A34" s="241"/>
      <c r="B34" s="196"/>
      <c r="C34" s="197"/>
      <c r="D34" s="197"/>
      <c r="E34" s="194"/>
      <c r="F34" s="207"/>
      <c r="G34" s="252"/>
      <c r="H34" s="241"/>
      <c r="I34" s="241"/>
      <c r="J34" s="241"/>
      <c r="K34" s="241"/>
      <c r="L34" s="241"/>
      <c r="M34" s="241"/>
      <c r="N34" s="241"/>
      <c r="O34" s="241"/>
    </row>
    <row r="35" spans="1:15" ht="12.75">
      <c r="A35" s="241"/>
      <c r="B35" s="11" t="s">
        <v>248</v>
      </c>
      <c r="C35" s="12"/>
      <c r="D35" s="12"/>
      <c r="E35" s="169"/>
      <c r="F35" s="155" t="s">
        <v>315</v>
      </c>
      <c r="G35" s="249">
        <f>SUM(G36+G37+G58+G59+G60+G61)</f>
        <v>0</v>
      </c>
      <c r="H35" s="241"/>
      <c r="I35" s="241"/>
      <c r="J35" s="241"/>
      <c r="K35" s="241"/>
      <c r="L35" s="241"/>
      <c r="M35" s="241"/>
      <c r="N35" s="241"/>
      <c r="O35" s="241"/>
    </row>
    <row r="36" spans="1:15" ht="12.75">
      <c r="A36" s="241"/>
      <c r="B36" s="188" t="s">
        <v>248</v>
      </c>
      <c r="C36" s="189" t="s">
        <v>2</v>
      </c>
      <c r="D36" s="189"/>
      <c r="E36" s="190"/>
      <c r="F36" s="191" t="s">
        <v>425</v>
      </c>
      <c r="G36" s="253"/>
      <c r="H36" s="241"/>
      <c r="I36" s="241"/>
      <c r="J36" s="241"/>
      <c r="K36" s="241"/>
      <c r="L36" s="241"/>
      <c r="M36" s="241"/>
      <c r="N36" s="241"/>
      <c r="O36" s="241"/>
    </row>
    <row r="37" spans="1:15" ht="12.75">
      <c r="A37" s="241"/>
      <c r="B37" s="16" t="s">
        <v>248</v>
      </c>
      <c r="C37" s="17" t="s">
        <v>4</v>
      </c>
      <c r="D37" s="17"/>
      <c r="E37" s="170"/>
      <c r="F37" s="62" t="s">
        <v>426</v>
      </c>
      <c r="G37" s="250">
        <f>SUM(G38+G41+G43+G46+G48+G50+G54+G55+G56+G57)</f>
        <v>0</v>
      </c>
      <c r="H37" s="241"/>
      <c r="I37" s="241"/>
      <c r="J37" s="241"/>
      <c r="K37" s="241"/>
      <c r="L37" s="241"/>
      <c r="M37" s="241"/>
      <c r="N37" s="241"/>
      <c r="O37" s="241"/>
    </row>
    <row r="38" spans="1:15" ht="12.75">
      <c r="A38" s="241"/>
      <c r="B38" s="120" t="s">
        <v>248</v>
      </c>
      <c r="C38" s="119" t="s">
        <v>4</v>
      </c>
      <c r="D38" s="119" t="s">
        <v>20</v>
      </c>
      <c r="E38" s="42"/>
      <c r="F38" s="179" t="s">
        <v>481</v>
      </c>
      <c r="G38" s="251">
        <f>SUM(G39:G40)</f>
        <v>0</v>
      </c>
      <c r="H38" s="241"/>
      <c r="I38" s="241"/>
      <c r="J38" s="241"/>
      <c r="K38" s="241"/>
      <c r="L38" s="241"/>
      <c r="M38" s="241"/>
      <c r="N38" s="241"/>
      <c r="O38" s="241"/>
    </row>
    <row r="39" spans="1:15" ht="12.75">
      <c r="A39" s="241"/>
      <c r="B39" s="208" t="s">
        <v>248</v>
      </c>
      <c r="C39" s="209" t="s">
        <v>4</v>
      </c>
      <c r="D39" s="209" t="s">
        <v>20</v>
      </c>
      <c r="E39" s="202" t="s">
        <v>20</v>
      </c>
      <c r="F39" s="211" t="s">
        <v>482</v>
      </c>
      <c r="G39" s="252"/>
      <c r="H39" s="241"/>
      <c r="I39" s="241"/>
      <c r="J39" s="241"/>
      <c r="K39" s="241"/>
      <c r="L39" s="241"/>
      <c r="M39" s="241"/>
      <c r="N39" s="241"/>
      <c r="O39" s="241"/>
    </row>
    <row r="40" spans="1:15" ht="12.75">
      <c r="A40" s="241"/>
      <c r="B40" s="208" t="s">
        <v>248</v>
      </c>
      <c r="C40" s="209" t="s">
        <v>4</v>
      </c>
      <c r="D40" s="209" t="s">
        <v>20</v>
      </c>
      <c r="E40" s="202" t="s">
        <v>23</v>
      </c>
      <c r="F40" s="211" t="s">
        <v>483</v>
      </c>
      <c r="G40" s="252"/>
      <c r="H40" s="241"/>
      <c r="I40" s="241"/>
      <c r="J40" s="241"/>
      <c r="K40" s="241"/>
      <c r="L40" s="241"/>
      <c r="M40" s="241"/>
      <c r="N40" s="241"/>
      <c r="O40" s="241"/>
    </row>
    <row r="41" spans="1:15" ht="12.75">
      <c r="A41" s="241"/>
      <c r="B41" s="120" t="s">
        <v>427</v>
      </c>
      <c r="C41" s="119" t="s">
        <v>4</v>
      </c>
      <c r="D41" s="119" t="s">
        <v>23</v>
      </c>
      <c r="E41" s="42"/>
      <c r="F41" s="179" t="s">
        <v>485</v>
      </c>
      <c r="G41" s="251">
        <f>SUM(G42)</f>
        <v>0</v>
      </c>
      <c r="H41" s="241"/>
      <c r="I41" s="241"/>
      <c r="J41" s="241"/>
      <c r="K41" s="241"/>
      <c r="L41" s="241"/>
      <c r="M41" s="241"/>
      <c r="N41" s="241"/>
      <c r="O41" s="241"/>
    </row>
    <row r="42" spans="1:15" ht="12.75">
      <c r="A42" s="241"/>
      <c r="B42" s="208" t="s">
        <v>427</v>
      </c>
      <c r="C42" s="209" t="s">
        <v>4</v>
      </c>
      <c r="D42" s="209" t="s">
        <v>23</v>
      </c>
      <c r="E42" s="202" t="s">
        <v>20</v>
      </c>
      <c r="F42" s="211" t="s">
        <v>484</v>
      </c>
      <c r="G42" s="252"/>
      <c r="H42" s="241"/>
      <c r="I42" s="241"/>
      <c r="J42" s="241"/>
      <c r="K42" s="241"/>
      <c r="L42" s="241"/>
      <c r="M42" s="241"/>
      <c r="N42" s="241"/>
      <c r="O42" s="241"/>
    </row>
    <row r="43" spans="1:15" ht="12.75">
      <c r="A43" s="241"/>
      <c r="B43" s="120" t="s">
        <v>248</v>
      </c>
      <c r="C43" s="119" t="s">
        <v>4</v>
      </c>
      <c r="D43" s="119" t="s">
        <v>27</v>
      </c>
      <c r="E43" s="42"/>
      <c r="F43" s="179" t="s">
        <v>486</v>
      </c>
      <c r="G43" s="251">
        <f>SUM(G44:G45)</f>
        <v>0</v>
      </c>
      <c r="H43" s="241"/>
      <c r="I43" s="241"/>
      <c r="J43" s="241"/>
      <c r="K43" s="241"/>
      <c r="L43" s="241"/>
      <c r="M43" s="241"/>
      <c r="N43" s="241"/>
      <c r="O43" s="241"/>
    </row>
    <row r="44" spans="1:15" ht="12.75">
      <c r="A44" s="241"/>
      <c r="B44" s="208" t="s">
        <v>248</v>
      </c>
      <c r="C44" s="209" t="s">
        <v>4</v>
      </c>
      <c r="D44" s="209" t="s">
        <v>27</v>
      </c>
      <c r="E44" s="202" t="s">
        <v>20</v>
      </c>
      <c r="F44" s="211" t="s">
        <v>487</v>
      </c>
      <c r="G44" s="252"/>
      <c r="H44" s="241"/>
      <c r="I44" s="241"/>
      <c r="J44" s="241"/>
      <c r="K44" s="241"/>
      <c r="L44" s="241"/>
      <c r="M44" s="241"/>
      <c r="N44" s="241"/>
      <c r="O44" s="241"/>
    </row>
    <row r="45" spans="1:15" ht="12.75">
      <c r="A45" s="241"/>
      <c r="B45" s="208" t="s">
        <v>248</v>
      </c>
      <c r="C45" s="209" t="s">
        <v>4</v>
      </c>
      <c r="D45" s="209" t="s">
        <v>27</v>
      </c>
      <c r="E45" s="202" t="s">
        <v>23</v>
      </c>
      <c r="F45" s="211" t="s">
        <v>488</v>
      </c>
      <c r="G45" s="252"/>
      <c r="H45" s="241"/>
      <c r="I45" s="241"/>
      <c r="J45" s="241"/>
      <c r="K45" s="241"/>
      <c r="L45" s="241"/>
      <c r="M45" s="241"/>
      <c r="N45" s="241"/>
      <c r="O45" s="241"/>
    </row>
    <row r="46" spans="1:15" ht="12.75">
      <c r="A46" s="241"/>
      <c r="B46" s="120" t="s">
        <v>248</v>
      </c>
      <c r="C46" s="119" t="s">
        <v>4</v>
      </c>
      <c r="D46" s="119" t="s">
        <v>31</v>
      </c>
      <c r="E46" s="42"/>
      <c r="F46" s="179" t="s">
        <v>489</v>
      </c>
      <c r="G46" s="251">
        <f>SUM(G47)</f>
        <v>0</v>
      </c>
      <c r="H46" s="241"/>
      <c r="I46" s="241"/>
      <c r="J46" s="241"/>
      <c r="K46" s="241"/>
      <c r="L46" s="241"/>
      <c r="M46" s="241"/>
      <c r="N46" s="241"/>
      <c r="O46" s="241"/>
    </row>
    <row r="47" spans="1:15" ht="12.75">
      <c r="A47" s="241"/>
      <c r="B47" s="208" t="s">
        <v>248</v>
      </c>
      <c r="C47" s="209" t="s">
        <v>4</v>
      </c>
      <c r="D47" s="209" t="s">
        <v>31</v>
      </c>
      <c r="E47" s="202" t="s">
        <v>20</v>
      </c>
      <c r="F47" s="211" t="s">
        <v>490</v>
      </c>
      <c r="G47" s="252"/>
      <c r="H47" s="241"/>
      <c r="I47" s="241"/>
      <c r="J47" s="241"/>
      <c r="K47" s="241"/>
      <c r="L47" s="241"/>
      <c r="M47" s="241"/>
      <c r="N47" s="241"/>
      <c r="O47" s="241"/>
    </row>
    <row r="48" spans="1:15" ht="12.75">
      <c r="A48" s="241"/>
      <c r="B48" s="120" t="s">
        <v>248</v>
      </c>
      <c r="C48" s="119" t="s">
        <v>4</v>
      </c>
      <c r="D48" s="119" t="s">
        <v>37</v>
      </c>
      <c r="E48" s="42"/>
      <c r="F48" s="179" t="s">
        <v>491</v>
      </c>
      <c r="G48" s="251">
        <f>SUM(G49)</f>
        <v>0</v>
      </c>
      <c r="H48" s="241"/>
      <c r="I48" s="241"/>
      <c r="J48" s="241"/>
      <c r="K48" s="241"/>
      <c r="L48" s="241"/>
      <c r="M48" s="241"/>
      <c r="N48" s="241"/>
      <c r="O48" s="241"/>
    </row>
    <row r="49" spans="1:15" ht="12.75">
      <c r="A49" s="241"/>
      <c r="B49" s="208" t="s">
        <v>248</v>
      </c>
      <c r="C49" s="209" t="s">
        <v>4</v>
      </c>
      <c r="D49" s="209" t="s">
        <v>37</v>
      </c>
      <c r="E49" s="202" t="s">
        <v>20</v>
      </c>
      <c r="F49" s="211" t="s">
        <v>492</v>
      </c>
      <c r="G49" s="252"/>
      <c r="H49" s="241"/>
      <c r="I49" s="241"/>
      <c r="J49" s="241"/>
      <c r="K49" s="241"/>
      <c r="L49" s="241"/>
      <c r="M49" s="241"/>
      <c r="N49" s="241"/>
      <c r="O49" s="241"/>
    </row>
    <row r="50" spans="1:15" ht="12.75">
      <c r="A50" s="241"/>
      <c r="B50" s="120" t="s">
        <v>248</v>
      </c>
      <c r="C50" s="119" t="s">
        <v>4</v>
      </c>
      <c r="D50" s="119" t="s">
        <v>39</v>
      </c>
      <c r="E50" s="42"/>
      <c r="F50" s="179" t="s">
        <v>493</v>
      </c>
      <c r="G50" s="251">
        <f>SUM(G51:G52)</f>
        <v>0</v>
      </c>
      <c r="H50" s="241"/>
      <c r="I50" s="241"/>
      <c r="J50" s="241"/>
      <c r="K50" s="241"/>
      <c r="L50" s="241"/>
      <c r="M50" s="241"/>
      <c r="N50" s="241"/>
      <c r="O50" s="241"/>
    </row>
    <row r="51" spans="1:15" ht="12.75">
      <c r="A51" s="241"/>
      <c r="B51" s="208" t="s">
        <v>248</v>
      </c>
      <c r="C51" s="209" t="s">
        <v>4</v>
      </c>
      <c r="D51" s="209" t="s">
        <v>39</v>
      </c>
      <c r="E51" s="202" t="s">
        <v>20</v>
      </c>
      <c r="F51" s="211" t="s">
        <v>494</v>
      </c>
      <c r="G51" s="252"/>
      <c r="H51" s="241"/>
      <c r="I51" s="241"/>
      <c r="J51" s="241"/>
      <c r="K51" s="241"/>
      <c r="L51" s="241"/>
      <c r="M51" s="241"/>
      <c r="N51" s="241"/>
      <c r="O51" s="241"/>
    </row>
    <row r="52" spans="1:15" ht="12.75">
      <c r="A52" s="241"/>
      <c r="B52" s="208" t="s">
        <v>248</v>
      </c>
      <c r="C52" s="209" t="s">
        <v>4</v>
      </c>
      <c r="D52" s="209" t="s">
        <v>39</v>
      </c>
      <c r="E52" s="202" t="s">
        <v>23</v>
      </c>
      <c r="F52" s="211" t="s">
        <v>495</v>
      </c>
      <c r="G52" s="252"/>
      <c r="H52" s="241"/>
      <c r="I52" s="241"/>
      <c r="J52" s="241"/>
      <c r="K52" s="241"/>
      <c r="L52" s="241"/>
      <c r="M52" s="241"/>
      <c r="N52" s="241"/>
      <c r="O52" s="241"/>
    </row>
    <row r="53" spans="1:15" ht="12.75">
      <c r="A53" s="241"/>
      <c r="B53" s="120" t="s">
        <v>248</v>
      </c>
      <c r="C53" s="119" t="s">
        <v>4</v>
      </c>
      <c r="D53" s="119" t="s">
        <v>41</v>
      </c>
      <c r="E53" s="42"/>
      <c r="F53" s="179" t="s">
        <v>592</v>
      </c>
      <c r="G53" s="251">
        <f>SUM(G54)</f>
        <v>0</v>
      </c>
      <c r="H53" s="241"/>
      <c r="I53" s="241"/>
      <c r="J53" s="241"/>
      <c r="K53" s="241"/>
      <c r="L53" s="241"/>
      <c r="M53" s="241"/>
      <c r="N53" s="241"/>
      <c r="O53" s="241"/>
    </row>
    <row r="54" spans="1:15" ht="12.75">
      <c r="A54" s="241"/>
      <c r="B54" s="208" t="s">
        <v>248</v>
      </c>
      <c r="C54" s="209" t="s">
        <v>4</v>
      </c>
      <c r="D54" s="209" t="s">
        <v>41</v>
      </c>
      <c r="E54" s="202" t="s">
        <v>59</v>
      </c>
      <c r="F54" s="211" t="s">
        <v>593</v>
      </c>
      <c r="G54" s="492">
        <v>0</v>
      </c>
      <c r="H54" s="241"/>
      <c r="I54" s="241"/>
      <c r="J54" s="241"/>
      <c r="K54" s="241"/>
      <c r="L54" s="241"/>
      <c r="M54" s="241"/>
      <c r="N54" s="241"/>
      <c r="O54" s="241"/>
    </row>
    <row r="55" spans="1:15" ht="12.75">
      <c r="A55" s="241"/>
      <c r="B55" s="208" t="s">
        <v>248</v>
      </c>
      <c r="C55" s="209" t="s">
        <v>4</v>
      </c>
      <c r="D55" s="209" t="s">
        <v>59</v>
      </c>
      <c r="E55" s="202"/>
      <c r="F55" s="210" t="s">
        <v>429</v>
      </c>
      <c r="G55" s="252">
        <v>0</v>
      </c>
      <c r="H55" s="241"/>
      <c r="I55" s="241"/>
      <c r="J55" s="241"/>
      <c r="K55" s="241"/>
      <c r="L55" s="241"/>
      <c r="M55" s="241"/>
      <c r="N55" s="241"/>
      <c r="O55" s="241"/>
    </row>
    <row r="56" spans="1:15" ht="12.75">
      <c r="A56" s="241"/>
      <c r="B56" s="208" t="s">
        <v>248</v>
      </c>
      <c r="C56" s="209" t="s">
        <v>4</v>
      </c>
      <c r="D56" s="209" t="s">
        <v>496</v>
      </c>
      <c r="E56" s="202"/>
      <c r="F56" s="210" t="s">
        <v>428</v>
      </c>
      <c r="G56" s="252"/>
      <c r="H56" s="241"/>
      <c r="I56" s="241"/>
      <c r="J56" s="241"/>
      <c r="K56" s="241"/>
      <c r="L56" s="241"/>
      <c r="M56" s="241"/>
      <c r="N56" s="241"/>
      <c r="O56" s="241"/>
    </row>
    <row r="57" spans="1:15" ht="12.75">
      <c r="A57" s="241"/>
      <c r="B57" s="208" t="s">
        <v>248</v>
      </c>
      <c r="C57" s="209" t="s">
        <v>4</v>
      </c>
      <c r="D57" s="209" t="s">
        <v>403</v>
      </c>
      <c r="E57" s="202"/>
      <c r="F57" s="210" t="s">
        <v>497</v>
      </c>
      <c r="G57" s="252"/>
      <c r="H57" s="241"/>
      <c r="I57" s="241"/>
      <c r="J57" s="241"/>
      <c r="K57" s="241"/>
      <c r="L57" s="241"/>
      <c r="M57" s="241"/>
      <c r="N57" s="241"/>
      <c r="O57" s="241"/>
    </row>
    <row r="58" spans="1:15" ht="12.75">
      <c r="A58" s="241"/>
      <c r="B58" s="16" t="s">
        <v>248</v>
      </c>
      <c r="C58" s="17" t="s">
        <v>5</v>
      </c>
      <c r="D58" s="17"/>
      <c r="E58" s="19"/>
      <c r="F58" s="62" t="s">
        <v>532</v>
      </c>
      <c r="G58" s="254"/>
      <c r="H58" s="241"/>
      <c r="I58" s="241"/>
      <c r="J58" s="241"/>
      <c r="K58" s="241"/>
      <c r="L58" s="241"/>
      <c r="M58" s="241"/>
      <c r="N58" s="241"/>
      <c r="O58" s="241"/>
    </row>
    <row r="59" spans="1:15" ht="12.75">
      <c r="A59" s="241"/>
      <c r="B59" s="16" t="s">
        <v>248</v>
      </c>
      <c r="C59" s="17" t="s">
        <v>248</v>
      </c>
      <c r="D59" s="17"/>
      <c r="E59" s="19"/>
      <c r="F59" s="62" t="s">
        <v>533</v>
      </c>
      <c r="G59" s="254"/>
      <c r="H59" s="241"/>
      <c r="I59" s="241"/>
      <c r="J59" s="241"/>
      <c r="K59" s="241"/>
      <c r="L59" s="241"/>
      <c r="M59" s="241"/>
      <c r="N59" s="241"/>
      <c r="O59" s="241"/>
    </row>
    <row r="60" spans="1:15" ht="12.75">
      <c r="A60" s="241"/>
      <c r="B60" s="16" t="s">
        <v>248</v>
      </c>
      <c r="C60" s="17" t="s">
        <v>258</v>
      </c>
      <c r="D60" s="17"/>
      <c r="E60" s="19"/>
      <c r="F60" s="62" t="s">
        <v>534</v>
      </c>
      <c r="G60" s="254"/>
      <c r="H60" s="241"/>
      <c r="I60" s="241"/>
      <c r="J60" s="241"/>
      <c r="K60" s="241"/>
      <c r="L60" s="241"/>
      <c r="M60" s="241"/>
      <c r="N60" s="241"/>
      <c r="O60" s="241"/>
    </row>
    <row r="61" spans="1:15" ht="12.75">
      <c r="A61" s="241"/>
      <c r="B61" s="16" t="s">
        <v>248</v>
      </c>
      <c r="C61" s="17" t="s">
        <v>267</v>
      </c>
      <c r="D61" s="17"/>
      <c r="E61" s="19"/>
      <c r="F61" s="62" t="s">
        <v>535</v>
      </c>
      <c r="G61" s="254"/>
      <c r="H61" s="241"/>
      <c r="I61" s="241"/>
      <c r="J61" s="241"/>
      <c r="K61" s="241"/>
      <c r="L61" s="241"/>
      <c r="M61" s="241"/>
      <c r="N61" s="241"/>
      <c r="O61" s="241"/>
    </row>
    <row r="62" spans="1:15" ht="12.75">
      <c r="A62" s="241"/>
      <c r="B62" s="212"/>
      <c r="C62" s="213"/>
      <c r="D62" s="213"/>
      <c r="E62" s="194"/>
      <c r="F62" s="207"/>
      <c r="G62" s="252"/>
      <c r="H62" s="241"/>
      <c r="I62" s="241"/>
      <c r="J62" s="241"/>
      <c r="K62" s="241"/>
      <c r="L62" s="241"/>
      <c r="M62" s="241"/>
      <c r="N62" s="241"/>
      <c r="O62" s="241"/>
    </row>
    <row r="63" spans="1:15" ht="12.75">
      <c r="A63" s="241"/>
      <c r="B63" s="11" t="s">
        <v>258</v>
      </c>
      <c r="C63" s="12"/>
      <c r="D63" s="12"/>
      <c r="E63" s="169"/>
      <c r="F63" s="155" t="s">
        <v>430</v>
      </c>
      <c r="G63" s="249">
        <f>SUM(G64:G68)</f>
        <v>1400</v>
      </c>
      <c r="H63" s="241"/>
      <c r="I63" s="241"/>
      <c r="J63" s="241"/>
      <c r="K63" s="241"/>
      <c r="L63" s="241"/>
      <c r="M63" s="241"/>
      <c r="N63" s="241"/>
      <c r="O63" s="241"/>
    </row>
    <row r="64" spans="1:15" ht="12.75">
      <c r="A64" s="241"/>
      <c r="B64" s="188" t="s">
        <v>258</v>
      </c>
      <c r="C64" s="189" t="s">
        <v>2</v>
      </c>
      <c r="D64" s="189"/>
      <c r="E64" s="190"/>
      <c r="F64" s="191" t="s">
        <v>431</v>
      </c>
      <c r="G64" s="253">
        <v>200</v>
      </c>
      <c r="H64" s="241"/>
      <c r="I64" s="241"/>
      <c r="J64" s="241"/>
      <c r="K64" s="241"/>
      <c r="L64" s="241"/>
      <c r="M64" s="241"/>
      <c r="N64" s="241"/>
      <c r="O64" s="241"/>
    </row>
    <row r="65" spans="1:15" ht="12.75">
      <c r="A65" s="241"/>
      <c r="B65" s="188" t="s">
        <v>258</v>
      </c>
      <c r="C65" s="189" t="s">
        <v>3</v>
      </c>
      <c r="D65" s="189"/>
      <c r="E65" s="190"/>
      <c r="F65" s="191" t="s">
        <v>432</v>
      </c>
      <c r="G65" s="253"/>
      <c r="H65" s="241"/>
      <c r="I65" s="241"/>
      <c r="J65" s="241"/>
      <c r="K65" s="241"/>
      <c r="L65" s="241"/>
      <c r="M65" s="241"/>
      <c r="N65" s="241"/>
      <c r="O65" s="241"/>
    </row>
    <row r="66" spans="1:15" ht="12.75">
      <c r="A66" s="241"/>
      <c r="B66" s="188" t="s">
        <v>258</v>
      </c>
      <c r="C66" s="189" t="s">
        <v>4</v>
      </c>
      <c r="D66" s="189"/>
      <c r="E66" s="190"/>
      <c r="F66" s="191" t="s">
        <v>433</v>
      </c>
      <c r="G66" s="253"/>
      <c r="H66" s="241"/>
      <c r="I66" s="241"/>
      <c r="J66" s="241"/>
      <c r="K66" s="241"/>
      <c r="L66" s="241"/>
      <c r="M66" s="241"/>
      <c r="N66" s="241"/>
      <c r="O66" s="241"/>
    </row>
    <row r="67" spans="1:15" ht="12.75">
      <c r="A67" s="241"/>
      <c r="B67" s="188" t="s">
        <v>258</v>
      </c>
      <c r="C67" s="189" t="s">
        <v>5</v>
      </c>
      <c r="D67" s="189"/>
      <c r="E67" s="190"/>
      <c r="F67" s="191" t="s">
        <v>434</v>
      </c>
      <c r="G67" s="253"/>
      <c r="H67" s="241"/>
      <c r="I67" s="241"/>
      <c r="J67" s="241"/>
      <c r="K67" s="241"/>
      <c r="L67" s="241"/>
      <c r="M67" s="241"/>
      <c r="N67" s="241"/>
      <c r="O67" s="241"/>
    </row>
    <row r="68" spans="1:15" ht="12.75">
      <c r="A68" s="241"/>
      <c r="B68" s="188" t="s">
        <v>258</v>
      </c>
      <c r="C68" s="189" t="s">
        <v>338</v>
      </c>
      <c r="D68" s="189"/>
      <c r="E68" s="190"/>
      <c r="F68" s="191" t="s">
        <v>435</v>
      </c>
      <c r="G68" s="253">
        <v>1200</v>
      </c>
      <c r="H68" s="241"/>
      <c r="I68" s="241"/>
      <c r="J68" s="241"/>
      <c r="K68" s="241"/>
      <c r="L68" s="241"/>
      <c r="M68" s="241"/>
      <c r="N68" s="241"/>
      <c r="O68" s="241"/>
    </row>
    <row r="69" spans="1:15" ht="12.75">
      <c r="A69" s="241"/>
      <c r="B69" s="212"/>
      <c r="C69" s="213"/>
      <c r="D69" s="213"/>
      <c r="E69" s="194"/>
      <c r="F69" s="207"/>
      <c r="G69" s="252"/>
      <c r="H69" s="241"/>
      <c r="I69" s="241"/>
      <c r="J69" s="241"/>
      <c r="K69" s="241"/>
      <c r="L69" s="241"/>
      <c r="M69" s="241"/>
      <c r="N69" s="241"/>
      <c r="O69" s="241"/>
    </row>
    <row r="70" spans="1:15" ht="12.75">
      <c r="A70" s="241"/>
      <c r="B70" s="11" t="s">
        <v>267</v>
      </c>
      <c r="C70" s="12"/>
      <c r="D70" s="12"/>
      <c r="E70" s="169"/>
      <c r="F70" s="155" t="s">
        <v>436</v>
      </c>
      <c r="G70" s="249">
        <f>SUM(G71:G72)</f>
        <v>0</v>
      </c>
      <c r="H70" s="241"/>
      <c r="I70" s="241"/>
      <c r="J70" s="241"/>
      <c r="K70" s="241"/>
      <c r="L70" s="241"/>
      <c r="M70" s="241"/>
      <c r="N70" s="241"/>
      <c r="O70" s="241"/>
    </row>
    <row r="71" spans="1:15" ht="12.75">
      <c r="A71" s="241"/>
      <c r="B71" s="188" t="s">
        <v>267</v>
      </c>
      <c r="C71" s="189" t="s">
        <v>2</v>
      </c>
      <c r="D71" s="189"/>
      <c r="E71" s="190"/>
      <c r="F71" s="191" t="s">
        <v>437</v>
      </c>
      <c r="G71" s="253"/>
      <c r="H71" s="241"/>
      <c r="I71" s="241"/>
      <c r="J71" s="241"/>
      <c r="K71" s="241"/>
      <c r="L71" s="241"/>
      <c r="M71" s="241"/>
      <c r="N71" s="241"/>
      <c r="O71" s="241"/>
    </row>
    <row r="72" spans="1:15" ht="12.75">
      <c r="A72" s="241"/>
      <c r="B72" s="188" t="s">
        <v>267</v>
      </c>
      <c r="C72" s="189" t="s">
        <v>3</v>
      </c>
      <c r="D72" s="189"/>
      <c r="E72" s="190"/>
      <c r="F72" s="191" t="s">
        <v>438</v>
      </c>
      <c r="G72" s="253"/>
      <c r="H72" s="241"/>
      <c r="I72" s="241"/>
      <c r="J72" s="241"/>
      <c r="K72" s="241"/>
      <c r="L72" s="241"/>
      <c r="M72" s="241"/>
      <c r="N72" s="241"/>
      <c r="O72" s="241"/>
    </row>
    <row r="73" spans="1:15" ht="12.75">
      <c r="A73" s="241"/>
      <c r="B73" s="196"/>
      <c r="C73" s="197"/>
      <c r="D73" s="197"/>
      <c r="E73" s="194"/>
      <c r="F73" s="198"/>
      <c r="G73" s="252"/>
      <c r="H73" s="241"/>
      <c r="I73" s="241"/>
      <c r="J73" s="241"/>
      <c r="K73" s="241"/>
      <c r="L73" s="241"/>
      <c r="M73" s="241"/>
      <c r="N73" s="241"/>
      <c r="O73" s="241"/>
    </row>
    <row r="74" spans="1:15" ht="12.75">
      <c r="A74" s="241"/>
      <c r="B74" s="11" t="s">
        <v>272</v>
      </c>
      <c r="C74" s="12"/>
      <c r="D74" s="12"/>
      <c r="E74" s="169"/>
      <c r="F74" s="155" t="s">
        <v>439</v>
      </c>
      <c r="G74" s="249">
        <f>(G75+G78+G87+G91+G94)</f>
        <v>1138388</v>
      </c>
      <c r="H74" s="241"/>
      <c r="I74" s="241"/>
      <c r="J74" s="241"/>
      <c r="K74" s="241"/>
      <c r="L74" s="241"/>
      <c r="M74" s="241"/>
      <c r="N74" s="241"/>
      <c r="O74" s="241"/>
    </row>
    <row r="75" spans="1:15" ht="12.75">
      <c r="A75" s="241"/>
      <c r="B75" s="16" t="s">
        <v>272</v>
      </c>
      <c r="C75" s="17" t="s">
        <v>2</v>
      </c>
      <c r="D75" s="17"/>
      <c r="E75" s="170"/>
      <c r="F75" s="158" t="s">
        <v>440</v>
      </c>
      <c r="G75" s="250">
        <f>SUM(G76:G77)</f>
        <v>3500</v>
      </c>
      <c r="H75" s="241"/>
      <c r="I75" s="241"/>
      <c r="J75" s="241"/>
      <c r="K75" s="241"/>
      <c r="L75" s="241"/>
      <c r="M75" s="241"/>
      <c r="N75" s="241"/>
      <c r="O75" s="241"/>
    </row>
    <row r="76" spans="1:15" ht="12.75">
      <c r="A76" s="241"/>
      <c r="B76" s="192" t="s">
        <v>272</v>
      </c>
      <c r="C76" s="193" t="s">
        <v>2</v>
      </c>
      <c r="D76" s="193" t="s">
        <v>20</v>
      </c>
      <c r="E76" s="194"/>
      <c r="F76" s="195" t="s">
        <v>441</v>
      </c>
      <c r="G76" s="252">
        <v>500</v>
      </c>
      <c r="H76" s="241"/>
      <c r="I76" s="241"/>
      <c r="J76" s="241"/>
      <c r="K76" s="241"/>
      <c r="L76" s="241"/>
      <c r="M76" s="241"/>
      <c r="N76" s="241"/>
      <c r="O76" s="241"/>
    </row>
    <row r="77" spans="1:15" ht="12.75">
      <c r="A77" s="241"/>
      <c r="B77" s="192" t="s">
        <v>272</v>
      </c>
      <c r="C77" s="193" t="s">
        <v>2</v>
      </c>
      <c r="D77" s="193" t="s">
        <v>23</v>
      </c>
      <c r="E77" s="194"/>
      <c r="F77" s="195" t="s">
        <v>442</v>
      </c>
      <c r="G77" s="252">
        <v>3000</v>
      </c>
      <c r="H77" s="241"/>
      <c r="I77" s="241"/>
      <c r="J77" s="241"/>
      <c r="K77" s="241"/>
      <c r="L77" s="241"/>
      <c r="M77" s="241"/>
      <c r="N77" s="241"/>
      <c r="O77" s="241"/>
    </row>
    <row r="78" spans="1:15" ht="12.75">
      <c r="A78" s="241"/>
      <c r="B78" s="16" t="s">
        <v>272</v>
      </c>
      <c r="C78" s="17" t="s">
        <v>3</v>
      </c>
      <c r="D78" s="17"/>
      <c r="E78" s="170"/>
      <c r="F78" s="62" t="s">
        <v>443</v>
      </c>
      <c r="G78" s="250">
        <f>SUM(G79:G86)</f>
        <v>18581</v>
      </c>
      <c r="H78" s="241"/>
      <c r="I78" s="241"/>
      <c r="J78" s="241"/>
      <c r="K78" s="241"/>
      <c r="L78" s="241"/>
      <c r="M78" s="241"/>
      <c r="N78" s="241"/>
      <c r="O78" s="241"/>
    </row>
    <row r="79" spans="1:15" ht="12.75">
      <c r="A79" s="241"/>
      <c r="B79" s="199" t="s">
        <v>272</v>
      </c>
      <c r="C79" s="200" t="s">
        <v>3</v>
      </c>
      <c r="D79" s="200" t="s">
        <v>20</v>
      </c>
      <c r="E79" s="194"/>
      <c r="F79" s="201" t="s">
        <v>444</v>
      </c>
      <c r="G79" s="252">
        <v>11281</v>
      </c>
      <c r="H79" s="241"/>
      <c r="I79" s="241"/>
      <c r="J79" s="241"/>
      <c r="K79" s="241"/>
      <c r="L79" s="241"/>
      <c r="M79" s="241"/>
      <c r="N79" s="241"/>
      <c r="O79" s="241"/>
    </row>
    <row r="80" spans="1:15" ht="12.75">
      <c r="A80" s="241"/>
      <c r="B80" s="199" t="s">
        <v>272</v>
      </c>
      <c r="C80" s="200" t="s">
        <v>3</v>
      </c>
      <c r="D80" s="200" t="s">
        <v>23</v>
      </c>
      <c r="E80" s="194"/>
      <c r="F80" s="201" t="s">
        <v>445</v>
      </c>
      <c r="G80" s="252">
        <v>3000</v>
      </c>
      <c r="H80" s="241"/>
      <c r="I80" s="241"/>
      <c r="J80" s="241"/>
      <c r="K80" s="241"/>
      <c r="L80" s="241"/>
      <c r="M80" s="241"/>
      <c r="N80" s="241"/>
      <c r="O80" s="241"/>
    </row>
    <row r="81" spans="1:15" ht="12.75">
      <c r="A81" s="241"/>
      <c r="B81" s="199" t="s">
        <v>272</v>
      </c>
      <c r="C81" s="200" t="s">
        <v>3</v>
      </c>
      <c r="D81" s="200" t="s">
        <v>27</v>
      </c>
      <c r="E81" s="194"/>
      <c r="F81" s="201" t="s">
        <v>446</v>
      </c>
      <c r="G81" s="252">
        <v>600</v>
      </c>
      <c r="H81" s="241"/>
      <c r="I81" s="241"/>
      <c r="J81" s="241"/>
      <c r="K81" s="241"/>
      <c r="L81" s="241"/>
      <c r="M81" s="241"/>
      <c r="N81" s="241"/>
      <c r="O81" s="241"/>
    </row>
    <row r="82" spans="1:15" ht="12.75">
      <c r="A82" s="241"/>
      <c r="B82" s="208" t="s">
        <v>272</v>
      </c>
      <c r="C82" s="209" t="s">
        <v>3</v>
      </c>
      <c r="D82" s="209" t="s">
        <v>31</v>
      </c>
      <c r="E82" s="202"/>
      <c r="F82" s="211" t="s">
        <v>447</v>
      </c>
      <c r="G82" s="252">
        <v>400</v>
      </c>
      <c r="H82" s="241"/>
      <c r="I82" s="241"/>
      <c r="J82" s="241"/>
      <c r="K82" s="241"/>
      <c r="L82" s="241"/>
      <c r="M82" s="241"/>
      <c r="N82" s="241"/>
      <c r="O82" s="241"/>
    </row>
    <row r="83" spans="1:15" ht="12.75">
      <c r="A83" s="241"/>
      <c r="B83" s="199" t="s">
        <v>272</v>
      </c>
      <c r="C83" s="200" t="s">
        <v>3</v>
      </c>
      <c r="D83" s="200" t="s">
        <v>37</v>
      </c>
      <c r="E83" s="194"/>
      <c r="F83" s="211" t="s">
        <v>448</v>
      </c>
      <c r="G83" s="252">
        <v>300</v>
      </c>
      <c r="H83" s="241"/>
      <c r="I83" s="241"/>
      <c r="J83" s="241"/>
      <c r="K83" s="241"/>
      <c r="L83" s="241"/>
      <c r="M83" s="241"/>
      <c r="N83" s="241"/>
      <c r="O83" s="241"/>
    </row>
    <row r="84" spans="1:15" ht="12.75">
      <c r="A84" s="241"/>
      <c r="B84" s="199" t="s">
        <v>272</v>
      </c>
      <c r="C84" s="200" t="s">
        <v>3</v>
      </c>
      <c r="D84" s="200" t="s">
        <v>39</v>
      </c>
      <c r="E84" s="194"/>
      <c r="F84" s="211" t="s">
        <v>449</v>
      </c>
      <c r="G84" s="252">
        <v>1000</v>
      </c>
      <c r="H84" s="241"/>
      <c r="I84" s="241"/>
      <c r="J84" s="241"/>
      <c r="K84" s="241"/>
      <c r="L84" s="241"/>
      <c r="M84" s="241"/>
      <c r="N84" s="241"/>
      <c r="O84" s="241"/>
    </row>
    <row r="85" spans="1:15" ht="12.75">
      <c r="A85" s="241"/>
      <c r="B85" s="199" t="s">
        <v>272</v>
      </c>
      <c r="C85" s="200" t="s">
        <v>3</v>
      </c>
      <c r="D85" s="200" t="s">
        <v>41</v>
      </c>
      <c r="E85" s="194"/>
      <c r="F85" s="211" t="s">
        <v>450</v>
      </c>
      <c r="G85" s="252">
        <v>0</v>
      </c>
      <c r="H85" s="241"/>
      <c r="I85" s="241"/>
      <c r="J85" s="241"/>
      <c r="K85" s="241"/>
      <c r="L85" s="241"/>
      <c r="M85" s="241"/>
      <c r="N85" s="241"/>
      <c r="O85" s="241"/>
    </row>
    <row r="86" spans="1:15" ht="12.75">
      <c r="A86" s="241"/>
      <c r="B86" s="199" t="s">
        <v>272</v>
      </c>
      <c r="C86" s="200" t="s">
        <v>3</v>
      </c>
      <c r="D86" s="200" t="s">
        <v>46</v>
      </c>
      <c r="E86" s="194"/>
      <c r="F86" s="201" t="s">
        <v>451</v>
      </c>
      <c r="G86" s="252">
        <v>2000</v>
      </c>
      <c r="H86" s="241"/>
      <c r="I86" s="241"/>
      <c r="J86" s="241"/>
      <c r="K86" s="241"/>
      <c r="L86" s="241"/>
      <c r="M86" s="241"/>
      <c r="N86" s="241"/>
      <c r="O86" s="241"/>
    </row>
    <row r="87" spans="1:15" ht="12.75">
      <c r="A87" s="241"/>
      <c r="B87" s="16" t="s">
        <v>272</v>
      </c>
      <c r="C87" s="17" t="s">
        <v>4</v>
      </c>
      <c r="D87" s="17"/>
      <c r="E87" s="170"/>
      <c r="F87" s="158" t="s">
        <v>452</v>
      </c>
      <c r="G87" s="250">
        <f>SUM(G88:G90)</f>
        <v>1087807</v>
      </c>
      <c r="H87" s="241"/>
      <c r="I87" s="241"/>
      <c r="J87" s="241"/>
      <c r="K87" s="241"/>
      <c r="L87" s="241"/>
      <c r="M87" s="241"/>
      <c r="N87" s="241"/>
      <c r="O87" s="241"/>
    </row>
    <row r="88" spans="1:15" ht="12.75">
      <c r="A88" s="241"/>
      <c r="B88" s="192" t="s">
        <v>272</v>
      </c>
      <c r="C88" s="193" t="s">
        <v>4</v>
      </c>
      <c r="D88" s="193" t="s">
        <v>20</v>
      </c>
      <c r="E88" s="194"/>
      <c r="F88" s="195" t="s">
        <v>537</v>
      </c>
      <c r="G88" s="252">
        <v>1087807</v>
      </c>
      <c r="H88" s="241"/>
      <c r="I88" s="241"/>
      <c r="J88" s="241"/>
      <c r="K88" s="241"/>
      <c r="L88" s="241"/>
      <c r="M88" s="241"/>
      <c r="N88" s="241"/>
      <c r="O88" s="241"/>
    </row>
    <row r="89" spans="1:15" ht="12.75">
      <c r="A89" s="241"/>
      <c r="B89" s="192" t="s">
        <v>272</v>
      </c>
      <c r="C89" s="193" t="s">
        <v>4</v>
      </c>
      <c r="D89" s="193" t="s">
        <v>23</v>
      </c>
      <c r="E89" s="194"/>
      <c r="F89" s="195" t="s">
        <v>454</v>
      </c>
      <c r="G89" s="252"/>
      <c r="H89" s="241"/>
      <c r="I89" s="241"/>
      <c r="J89" s="241"/>
      <c r="K89" s="241"/>
      <c r="L89" s="241"/>
      <c r="M89" s="241"/>
      <c r="N89" s="241"/>
      <c r="O89" s="241"/>
    </row>
    <row r="90" spans="1:15" ht="12.75">
      <c r="A90" s="241"/>
      <c r="B90" s="192" t="s">
        <v>272</v>
      </c>
      <c r="C90" s="193" t="s">
        <v>4</v>
      </c>
      <c r="D90" s="193" t="s">
        <v>37</v>
      </c>
      <c r="E90" s="194"/>
      <c r="F90" s="195" t="s">
        <v>455</v>
      </c>
      <c r="G90" s="252"/>
      <c r="H90" s="241"/>
      <c r="I90" s="241"/>
      <c r="J90" s="241"/>
      <c r="K90" s="241"/>
      <c r="L90" s="241"/>
      <c r="M90" s="241"/>
      <c r="N90" s="241"/>
      <c r="O90" s="241"/>
    </row>
    <row r="91" spans="1:15" ht="12.75">
      <c r="A91" s="241"/>
      <c r="B91" s="16" t="s">
        <v>272</v>
      </c>
      <c r="C91" s="17" t="s">
        <v>5</v>
      </c>
      <c r="D91" s="17"/>
      <c r="E91" s="170"/>
      <c r="F91" s="62" t="s">
        <v>456</v>
      </c>
      <c r="G91" s="250">
        <f>SUM(G92:G93)</f>
        <v>1000</v>
      </c>
      <c r="H91" s="241"/>
      <c r="I91" s="241"/>
      <c r="J91" s="241"/>
      <c r="K91" s="241"/>
      <c r="L91" s="241"/>
      <c r="M91" s="241"/>
      <c r="N91" s="241"/>
      <c r="O91" s="241"/>
    </row>
    <row r="92" spans="1:15" ht="12.75">
      <c r="A92" s="241"/>
      <c r="B92" s="209" t="s">
        <v>272</v>
      </c>
      <c r="C92" s="209" t="s">
        <v>5</v>
      </c>
      <c r="D92" s="209" t="s">
        <v>20</v>
      </c>
      <c r="E92" s="202"/>
      <c r="F92" s="211" t="s">
        <v>344</v>
      </c>
      <c r="G92" s="252">
        <v>500</v>
      </c>
      <c r="H92" s="241"/>
      <c r="I92" s="241"/>
      <c r="J92" s="241"/>
      <c r="K92" s="241"/>
      <c r="L92" s="241"/>
      <c r="M92" s="241"/>
      <c r="N92" s="241"/>
      <c r="O92" s="241"/>
    </row>
    <row r="93" spans="1:15" ht="12.75">
      <c r="A93" s="241"/>
      <c r="B93" s="209" t="s">
        <v>272</v>
      </c>
      <c r="C93" s="209" t="s">
        <v>5</v>
      </c>
      <c r="D93" s="209" t="s">
        <v>59</v>
      </c>
      <c r="E93" s="202"/>
      <c r="F93" s="211" t="s">
        <v>457</v>
      </c>
      <c r="G93" s="252">
        <v>500</v>
      </c>
      <c r="H93" s="241"/>
      <c r="I93" s="241"/>
      <c r="J93" s="241"/>
      <c r="K93" s="241"/>
      <c r="L93" s="241"/>
      <c r="M93" s="241"/>
      <c r="N93" s="241"/>
      <c r="O93" s="241"/>
    </row>
    <row r="94" spans="1:15" ht="12.75">
      <c r="A94" s="241"/>
      <c r="B94" s="16" t="s">
        <v>272</v>
      </c>
      <c r="C94" s="17" t="s">
        <v>338</v>
      </c>
      <c r="D94" s="17"/>
      <c r="E94" s="170"/>
      <c r="F94" s="62" t="s">
        <v>458</v>
      </c>
      <c r="G94" s="250">
        <f>SUM(G95:G96)</f>
        <v>27500</v>
      </c>
      <c r="H94" s="241"/>
      <c r="I94" s="241"/>
      <c r="J94" s="241"/>
      <c r="K94" s="241"/>
      <c r="L94" s="241"/>
      <c r="M94" s="241"/>
      <c r="N94" s="241"/>
      <c r="O94" s="241"/>
    </row>
    <row r="95" spans="1:15" ht="12.75">
      <c r="A95" s="241"/>
      <c r="B95" s="192" t="s">
        <v>272</v>
      </c>
      <c r="C95" s="193" t="s">
        <v>338</v>
      </c>
      <c r="D95" s="193" t="s">
        <v>20</v>
      </c>
      <c r="E95" s="194"/>
      <c r="F95" s="195" t="s">
        <v>459</v>
      </c>
      <c r="G95" s="252">
        <v>1500</v>
      </c>
      <c r="H95" s="241"/>
      <c r="I95" s="241"/>
      <c r="J95" s="241"/>
      <c r="K95" s="241"/>
      <c r="L95" s="241"/>
      <c r="M95" s="241"/>
      <c r="N95" s="241"/>
      <c r="O95" s="241"/>
    </row>
    <row r="96" spans="1:15" ht="12.75">
      <c r="A96" s="241"/>
      <c r="B96" s="192" t="s">
        <v>272</v>
      </c>
      <c r="C96" s="193" t="s">
        <v>338</v>
      </c>
      <c r="D96" s="193" t="s">
        <v>59</v>
      </c>
      <c r="E96" s="194"/>
      <c r="F96" s="195" t="s">
        <v>586</v>
      </c>
      <c r="G96" s="252">
        <v>26000</v>
      </c>
      <c r="H96" s="241"/>
      <c r="I96" s="241"/>
      <c r="J96" s="241"/>
      <c r="K96" s="241"/>
      <c r="L96" s="241"/>
      <c r="M96" s="241"/>
      <c r="N96" s="241"/>
      <c r="O96" s="241"/>
    </row>
    <row r="97" spans="1:15" ht="12.75">
      <c r="A97" s="241"/>
      <c r="B97" s="196"/>
      <c r="C97" s="197"/>
      <c r="D97" s="197"/>
      <c r="E97" s="194"/>
      <c r="F97" s="198"/>
      <c r="G97" s="252"/>
      <c r="H97" s="241"/>
      <c r="I97" s="241"/>
      <c r="J97" s="241"/>
      <c r="K97" s="241"/>
      <c r="L97" s="241"/>
      <c r="M97" s="241"/>
      <c r="N97" s="241"/>
      <c r="O97" s="241"/>
    </row>
    <row r="98" spans="1:15" ht="12.75">
      <c r="A98" s="241"/>
      <c r="B98" s="196"/>
      <c r="C98" s="197"/>
      <c r="D98" s="197"/>
      <c r="E98" s="194"/>
      <c r="F98" s="198"/>
      <c r="G98" s="252"/>
      <c r="H98" s="241"/>
      <c r="I98" s="241"/>
      <c r="J98" s="241"/>
      <c r="K98" s="241"/>
      <c r="L98" s="241"/>
      <c r="M98" s="241"/>
      <c r="N98" s="241"/>
      <c r="O98" s="241"/>
    </row>
    <row r="99" spans="1:15" ht="12.75">
      <c r="A99" s="241"/>
      <c r="B99" s="11" t="s">
        <v>294</v>
      </c>
      <c r="C99" s="12"/>
      <c r="D99" s="12"/>
      <c r="E99" s="169"/>
      <c r="F99" s="155" t="s">
        <v>460</v>
      </c>
      <c r="G99" s="249">
        <f>SUM(G100:G107)</f>
        <v>0</v>
      </c>
      <c r="H99" s="241"/>
      <c r="I99" s="241"/>
      <c r="J99" s="241"/>
      <c r="K99" s="241"/>
      <c r="L99" s="241"/>
      <c r="M99" s="241"/>
      <c r="N99" s="241"/>
      <c r="O99" s="241"/>
    </row>
    <row r="100" spans="1:15" ht="12.75">
      <c r="A100" s="241"/>
      <c r="B100" s="16" t="s">
        <v>294</v>
      </c>
      <c r="C100" s="17" t="s">
        <v>2</v>
      </c>
      <c r="D100" s="17"/>
      <c r="E100" s="170"/>
      <c r="F100" s="62" t="s">
        <v>347</v>
      </c>
      <c r="G100" s="250"/>
      <c r="H100" s="241"/>
      <c r="I100" s="241"/>
      <c r="J100" s="241"/>
      <c r="K100" s="241"/>
      <c r="L100" s="241"/>
      <c r="M100" s="241"/>
      <c r="N100" s="241"/>
      <c r="O100" s="241"/>
    </row>
    <row r="101" spans="1:15" ht="12.75">
      <c r="A101" s="241"/>
      <c r="B101" s="188" t="s">
        <v>294</v>
      </c>
      <c r="C101" s="189" t="s">
        <v>3</v>
      </c>
      <c r="D101" s="189"/>
      <c r="E101" s="190"/>
      <c r="F101" s="191" t="s">
        <v>348</v>
      </c>
      <c r="G101" s="253"/>
      <c r="H101" s="241"/>
      <c r="I101" s="241"/>
      <c r="J101" s="241"/>
      <c r="K101" s="241"/>
      <c r="L101" s="241"/>
      <c r="M101" s="241"/>
      <c r="N101" s="241"/>
      <c r="O101" s="241"/>
    </row>
    <row r="102" spans="1:15" ht="12.75">
      <c r="A102" s="241"/>
      <c r="B102" s="188" t="s">
        <v>294</v>
      </c>
      <c r="C102" s="189" t="s">
        <v>4</v>
      </c>
      <c r="D102" s="189"/>
      <c r="E102" s="190"/>
      <c r="F102" s="191" t="s">
        <v>349</v>
      </c>
      <c r="G102" s="253"/>
      <c r="H102" s="241"/>
      <c r="I102" s="241"/>
      <c r="J102" s="241"/>
      <c r="K102" s="241"/>
      <c r="L102" s="241"/>
      <c r="M102" s="241"/>
      <c r="N102" s="241"/>
      <c r="O102" s="241"/>
    </row>
    <row r="103" spans="1:15" ht="12.75">
      <c r="A103" s="241"/>
      <c r="B103" s="188" t="s">
        <v>294</v>
      </c>
      <c r="C103" s="189" t="s">
        <v>5</v>
      </c>
      <c r="D103" s="189"/>
      <c r="E103" s="190"/>
      <c r="F103" s="191" t="s">
        <v>350</v>
      </c>
      <c r="G103" s="253"/>
      <c r="H103" s="241"/>
      <c r="I103" s="241"/>
      <c r="J103" s="241"/>
      <c r="K103" s="241"/>
      <c r="L103" s="241"/>
      <c r="M103" s="241"/>
      <c r="N103" s="241"/>
      <c r="O103" s="241"/>
    </row>
    <row r="104" spans="1:15" ht="12.75">
      <c r="A104" s="241"/>
      <c r="B104" s="188" t="s">
        <v>294</v>
      </c>
      <c r="C104" s="189" t="s">
        <v>248</v>
      </c>
      <c r="D104" s="189"/>
      <c r="E104" s="190"/>
      <c r="F104" s="191" t="s">
        <v>351</v>
      </c>
      <c r="G104" s="253"/>
      <c r="H104" s="241"/>
      <c r="I104" s="241"/>
      <c r="J104" s="241"/>
      <c r="K104" s="241"/>
      <c r="L104" s="241"/>
      <c r="M104" s="241"/>
      <c r="N104" s="241"/>
      <c r="O104" s="241"/>
    </row>
    <row r="105" spans="1:15" ht="12.75">
      <c r="A105" s="241"/>
      <c r="B105" s="188" t="s">
        <v>294</v>
      </c>
      <c r="C105" s="189" t="s">
        <v>258</v>
      </c>
      <c r="D105" s="189"/>
      <c r="E105" s="190"/>
      <c r="F105" s="191" t="s">
        <v>354</v>
      </c>
      <c r="G105" s="253"/>
      <c r="H105" s="241"/>
      <c r="I105" s="241"/>
      <c r="J105" s="241"/>
      <c r="K105" s="241"/>
      <c r="L105" s="241"/>
      <c r="M105" s="241"/>
      <c r="N105" s="241"/>
      <c r="O105" s="241"/>
    </row>
    <row r="106" spans="1:15" ht="12.75">
      <c r="A106" s="241"/>
      <c r="B106" s="188" t="s">
        <v>294</v>
      </c>
      <c r="C106" s="189" t="s">
        <v>267</v>
      </c>
      <c r="D106" s="189"/>
      <c r="E106" s="190"/>
      <c r="F106" s="191" t="s">
        <v>357</v>
      </c>
      <c r="G106" s="253"/>
      <c r="H106" s="241"/>
      <c r="I106" s="241"/>
      <c r="J106" s="241"/>
      <c r="K106" s="241"/>
      <c r="L106" s="241"/>
      <c r="M106" s="241"/>
      <c r="N106" s="241"/>
      <c r="O106" s="241"/>
    </row>
    <row r="107" spans="1:15" ht="12.75">
      <c r="A107" s="241"/>
      <c r="B107" s="188" t="s">
        <v>294</v>
      </c>
      <c r="C107" s="189" t="s">
        <v>338</v>
      </c>
      <c r="D107" s="189"/>
      <c r="E107" s="190"/>
      <c r="F107" s="191" t="s">
        <v>360</v>
      </c>
      <c r="G107" s="253"/>
      <c r="H107" s="241"/>
      <c r="I107" s="241"/>
      <c r="J107" s="241"/>
      <c r="K107" s="241"/>
      <c r="L107" s="241"/>
      <c r="M107" s="241"/>
      <c r="N107" s="241"/>
      <c r="O107" s="241"/>
    </row>
    <row r="108" spans="1:15" ht="12.75">
      <c r="A108" s="241"/>
      <c r="B108" s="212"/>
      <c r="C108" s="213"/>
      <c r="D108" s="213"/>
      <c r="E108" s="194"/>
      <c r="F108" s="207"/>
      <c r="G108" s="252"/>
      <c r="H108" s="241"/>
      <c r="I108" s="241"/>
      <c r="J108" s="241"/>
      <c r="K108" s="241"/>
      <c r="L108" s="241"/>
      <c r="M108" s="241"/>
      <c r="N108" s="241"/>
      <c r="O108" s="241"/>
    </row>
    <row r="109" spans="1:15" ht="12.75">
      <c r="A109" s="241"/>
      <c r="B109" s="11" t="s">
        <v>300</v>
      </c>
      <c r="C109" s="12"/>
      <c r="D109" s="12"/>
      <c r="E109" s="169"/>
      <c r="F109" s="155" t="s">
        <v>461</v>
      </c>
      <c r="G109" s="249">
        <f>SUM(G110+G115+G116)</f>
        <v>0</v>
      </c>
      <c r="H109" s="241"/>
      <c r="I109" s="241"/>
      <c r="J109" s="241"/>
      <c r="K109" s="241"/>
      <c r="L109" s="241"/>
      <c r="M109" s="241"/>
      <c r="N109" s="241"/>
      <c r="O109" s="241"/>
    </row>
    <row r="110" spans="1:15" ht="12.75">
      <c r="A110" s="241"/>
      <c r="B110" s="16" t="s">
        <v>300</v>
      </c>
      <c r="C110" s="17" t="s">
        <v>2</v>
      </c>
      <c r="D110" s="17"/>
      <c r="E110" s="170"/>
      <c r="F110" s="62" t="s">
        <v>462</v>
      </c>
      <c r="G110" s="250">
        <f>SUM(G111:G114)</f>
        <v>0</v>
      </c>
      <c r="H110" s="241"/>
      <c r="I110" s="241"/>
      <c r="J110" s="241"/>
      <c r="K110" s="241"/>
      <c r="L110" s="241"/>
      <c r="M110" s="241"/>
      <c r="N110" s="241"/>
      <c r="O110" s="241"/>
    </row>
    <row r="111" spans="1:15" ht="12.75">
      <c r="A111" s="241"/>
      <c r="B111" s="214" t="s">
        <v>300</v>
      </c>
      <c r="C111" s="215" t="s">
        <v>2</v>
      </c>
      <c r="D111" s="193" t="s">
        <v>20</v>
      </c>
      <c r="E111" s="194"/>
      <c r="F111" s="195" t="s">
        <v>363</v>
      </c>
      <c r="G111" s="252"/>
      <c r="H111" s="241"/>
      <c r="I111" s="241"/>
      <c r="J111" s="241"/>
      <c r="K111" s="241"/>
      <c r="L111" s="241"/>
      <c r="M111" s="241"/>
      <c r="N111" s="241"/>
      <c r="O111" s="241"/>
    </row>
    <row r="112" spans="1:15" ht="12.75">
      <c r="A112" s="241"/>
      <c r="B112" s="204" t="s">
        <v>300</v>
      </c>
      <c r="C112" s="216" t="s">
        <v>2</v>
      </c>
      <c r="D112" s="205" t="s">
        <v>27</v>
      </c>
      <c r="E112" s="202"/>
      <c r="F112" s="206" t="s">
        <v>365</v>
      </c>
      <c r="G112" s="252"/>
      <c r="H112" s="241"/>
      <c r="I112" s="241"/>
      <c r="J112" s="241"/>
      <c r="K112" s="241"/>
      <c r="L112" s="241"/>
      <c r="M112" s="241"/>
      <c r="N112" s="241"/>
      <c r="O112" s="241"/>
    </row>
    <row r="113" spans="1:15" ht="12.75">
      <c r="A113" s="241"/>
      <c r="B113" s="214" t="s">
        <v>300</v>
      </c>
      <c r="C113" s="215" t="s">
        <v>2</v>
      </c>
      <c r="D113" s="193" t="s">
        <v>37</v>
      </c>
      <c r="E113" s="194"/>
      <c r="F113" s="195" t="s">
        <v>367</v>
      </c>
      <c r="G113" s="252"/>
      <c r="H113" s="241"/>
      <c r="I113" s="241"/>
      <c r="J113" s="241"/>
      <c r="K113" s="241"/>
      <c r="L113" s="241"/>
      <c r="M113" s="241"/>
      <c r="N113" s="241"/>
      <c r="O113" s="241"/>
    </row>
    <row r="114" spans="1:15" ht="12.75">
      <c r="A114" s="241"/>
      <c r="B114" s="214" t="s">
        <v>300</v>
      </c>
      <c r="C114" s="215" t="s">
        <v>2</v>
      </c>
      <c r="D114" s="193" t="s">
        <v>59</v>
      </c>
      <c r="E114" s="194"/>
      <c r="F114" s="195" t="s">
        <v>247</v>
      </c>
      <c r="G114" s="252"/>
      <c r="H114" s="241"/>
      <c r="I114" s="241"/>
      <c r="J114" s="241"/>
      <c r="K114" s="241"/>
      <c r="L114" s="241"/>
      <c r="M114" s="241"/>
      <c r="N114" s="241"/>
      <c r="O114" s="241"/>
    </row>
    <row r="115" spans="1:15" ht="12.75">
      <c r="A115" s="241"/>
      <c r="B115" s="188" t="s">
        <v>300</v>
      </c>
      <c r="C115" s="189" t="s">
        <v>3</v>
      </c>
      <c r="D115" s="189"/>
      <c r="E115" s="190"/>
      <c r="F115" s="203" t="s">
        <v>463</v>
      </c>
      <c r="G115" s="253"/>
      <c r="H115" s="241"/>
      <c r="I115" s="241"/>
      <c r="J115" s="241"/>
      <c r="K115" s="241"/>
      <c r="L115" s="241"/>
      <c r="M115" s="241"/>
      <c r="N115" s="241"/>
      <c r="O115" s="241"/>
    </row>
    <row r="116" spans="1:15" ht="12.75">
      <c r="A116" s="241"/>
      <c r="B116" s="188" t="s">
        <v>300</v>
      </c>
      <c r="C116" s="189" t="s">
        <v>338</v>
      </c>
      <c r="D116" s="189"/>
      <c r="E116" s="190"/>
      <c r="F116" s="191" t="s">
        <v>370</v>
      </c>
      <c r="G116" s="253"/>
      <c r="H116" s="241"/>
      <c r="I116" s="241"/>
      <c r="J116" s="241"/>
      <c r="K116" s="241"/>
      <c r="L116" s="241"/>
      <c r="M116" s="241"/>
      <c r="N116" s="241"/>
      <c r="O116" s="241"/>
    </row>
    <row r="117" spans="1:15" ht="12.75">
      <c r="A117" s="241"/>
      <c r="B117" s="196"/>
      <c r="C117" s="197"/>
      <c r="D117" s="197"/>
      <c r="E117" s="194"/>
      <c r="F117" s="198"/>
      <c r="G117" s="252"/>
      <c r="H117" s="241"/>
      <c r="I117" s="241"/>
      <c r="J117" s="241"/>
      <c r="K117" s="241"/>
      <c r="L117" s="241"/>
      <c r="M117" s="241"/>
      <c r="N117" s="241"/>
      <c r="O117" s="241"/>
    </row>
    <row r="118" spans="1:15" ht="12.75">
      <c r="A118" s="241"/>
      <c r="B118" s="11" t="s">
        <v>464</v>
      </c>
      <c r="C118" s="12"/>
      <c r="D118" s="12"/>
      <c r="E118" s="169"/>
      <c r="F118" s="155" t="s">
        <v>465</v>
      </c>
      <c r="G118" s="249">
        <f>SUM(G119:G123)</f>
        <v>5000</v>
      </c>
      <c r="H118" s="241"/>
      <c r="I118" s="241"/>
      <c r="J118" s="241"/>
      <c r="K118" s="241"/>
      <c r="L118" s="241"/>
      <c r="M118" s="241"/>
      <c r="N118" s="241"/>
      <c r="O118" s="241"/>
    </row>
    <row r="119" spans="1:15" ht="12.75">
      <c r="A119" s="241"/>
      <c r="B119" s="188" t="s">
        <v>464</v>
      </c>
      <c r="C119" s="189" t="s">
        <v>3</v>
      </c>
      <c r="D119" s="189"/>
      <c r="E119" s="190"/>
      <c r="F119" s="191" t="s">
        <v>385</v>
      </c>
      <c r="G119" s="253"/>
      <c r="H119" s="241"/>
      <c r="I119" s="241"/>
      <c r="J119" s="241"/>
      <c r="K119" s="241"/>
      <c r="L119" s="241"/>
      <c r="M119" s="241"/>
      <c r="N119" s="241"/>
      <c r="O119" s="241"/>
    </row>
    <row r="120" spans="1:15" ht="12.75">
      <c r="A120" s="241"/>
      <c r="B120" s="188" t="s">
        <v>464</v>
      </c>
      <c r="C120" s="189" t="s">
        <v>258</v>
      </c>
      <c r="D120" s="189"/>
      <c r="E120" s="190"/>
      <c r="F120" s="191" t="s">
        <v>386</v>
      </c>
      <c r="G120" s="253"/>
      <c r="H120" s="241"/>
      <c r="I120" s="241"/>
      <c r="J120" s="241"/>
      <c r="K120" s="241"/>
      <c r="L120" s="241"/>
      <c r="M120" s="241"/>
      <c r="N120" s="241"/>
      <c r="O120" s="241"/>
    </row>
    <row r="121" spans="1:15" ht="12.75">
      <c r="A121" s="241"/>
      <c r="B121" s="188" t="s">
        <v>464</v>
      </c>
      <c r="C121" s="189" t="s">
        <v>267</v>
      </c>
      <c r="D121" s="189"/>
      <c r="E121" s="190"/>
      <c r="F121" s="191" t="s">
        <v>387</v>
      </c>
      <c r="G121" s="253"/>
      <c r="H121" s="241"/>
      <c r="I121" s="241"/>
      <c r="J121" s="241"/>
      <c r="K121" s="241"/>
      <c r="L121" s="241"/>
      <c r="M121" s="241"/>
      <c r="N121" s="241"/>
      <c r="O121" s="241"/>
    </row>
    <row r="122" spans="1:15" ht="12.75">
      <c r="A122" s="241"/>
      <c r="B122" s="188" t="s">
        <v>464</v>
      </c>
      <c r="C122" s="189" t="s">
        <v>285</v>
      </c>
      <c r="D122" s="189"/>
      <c r="E122" s="190"/>
      <c r="F122" s="191" t="s">
        <v>388</v>
      </c>
      <c r="G122" s="253"/>
      <c r="H122" s="241"/>
      <c r="I122" s="241"/>
      <c r="J122" s="241"/>
      <c r="K122" s="241"/>
      <c r="L122" s="241"/>
      <c r="M122" s="241"/>
      <c r="N122" s="241"/>
      <c r="O122" s="241"/>
    </row>
    <row r="123" spans="1:15" ht="12.75">
      <c r="A123" s="241"/>
      <c r="B123" s="188" t="s">
        <v>464</v>
      </c>
      <c r="C123" s="189" t="s">
        <v>294</v>
      </c>
      <c r="D123" s="189"/>
      <c r="E123" s="190"/>
      <c r="F123" s="191" t="s">
        <v>466</v>
      </c>
      <c r="G123" s="253">
        <v>5000</v>
      </c>
      <c r="H123" s="241"/>
      <c r="I123" s="241"/>
      <c r="J123" s="241"/>
      <c r="K123" s="241"/>
      <c r="L123" s="241"/>
      <c r="M123" s="241"/>
      <c r="N123" s="241"/>
      <c r="O123" s="241"/>
    </row>
    <row r="124" spans="1:15" ht="12.75">
      <c r="A124" s="241"/>
      <c r="B124" s="196"/>
      <c r="C124" s="213"/>
      <c r="D124" s="213"/>
      <c r="E124" s="194"/>
      <c r="F124" s="207"/>
      <c r="G124" s="252"/>
      <c r="H124" s="241"/>
      <c r="I124" s="241"/>
      <c r="J124" s="241"/>
      <c r="K124" s="241"/>
      <c r="L124" s="241"/>
      <c r="M124" s="241"/>
      <c r="N124" s="241"/>
      <c r="O124" s="241"/>
    </row>
    <row r="125" spans="1:15" ht="12.75">
      <c r="A125" s="241"/>
      <c r="B125" s="11" t="s">
        <v>467</v>
      </c>
      <c r="C125" s="12"/>
      <c r="D125" s="12"/>
      <c r="E125" s="169"/>
      <c r="F125" s="155" t="s">
        <v>468</v>
      </c>
      <c r="G125" s="249">
        <f>SUM(G126+G129)</f>
        <v>45000</v>
      </c>
      <c r="H125" s="241"/>
      <c r="I125" s="241"/>
      <c r="J125" s="241"/>
      <c r="K125" s="241"/>
      <c r="L125" s="241"/>
      <c r="M125" s="241"/>
      <c r="N125" s="241"/>
      <c r="O125" s="241"/>
    </row>
    <row r="126" spans="1:15" ht="12.75">
      <c r="A126" s="241"/>
      <c r="B126" s="16" t="s">
        <v>467</v>
      </c>
      <c r="C126" s="17" t="s">
        <v>2</v>
      </c>
      <c r="D126" s="17"/>
      <c r="E126" s="170"/>
      <c r="F126" s="62" t="s">
        <v>425</v>
      </c>
      <c r="G126" s="250">
        <f>SUM(G127:G128)</f>
        <v>0</v>
      </c>
      <c r="H126" s="241"/>
      <c r="I126" s="241"/>
      <c r="J126" s="241"/>
      <c r="K126" s="241"/>
      <c r="L126" s="241"/>
      <c r="M126" s="241"/>
      <c r="N126" s="241"/>
      <c r="O126" s="241"/>
    </row>
    <row r="127" spans="1:15" ht="12.75">
      <c r="A127" s="241"/>
      <c r="B127" s="208" t="s">
        <v>467</v>
      </c>
      <c r="C127" s="209" t="s">
        <v>2</v>
      </c>
      <c r="D127" s="209" t="s">
        <v>20</v>
      </c>
      <c r="E127" s="202"/>
      <c r="F127" s="211" t="s">
        <v>498</v>
      </c>
      <c r="G127" s="255"/>
      <c r="H127" s="241"/>
      <c r="I127" s="241"/>
      <c r="J127" s="241"/>
      <c r="K127" s="241"/>
      <c r="L127" s="241"/>
      <c r="M127" s="241"/>
      <c r="N127" s="241"/>
      <c r="O127" s="241"/>
    </row>
    <row r="128" spans="1:15" ht="12.75">
      <c r="A128" s="241"/>
      <c r="B128" s="208" t="s">
        <v>467</v>
      </c>
      <c r="C128" s="209" t="s">
        <v>2</v>
      </c>
      <c r="D128" s="209" t="s">
        <v>59</v>
      </c>
      <c r="E128" s="202"/>
      <c r="F128" s="211" t="s">
        <v>208</v>
      </c>
      <c r="G128" s="255"/>
      <c r="H128" s="241"/>
      <c r="I128" s="241"/>
      <c r="J128" s="241"/>
      <c r="K128" s="241"/>
      <c r="L128" s="241"/>
      <c r="M128" s="241"/>
      <c r="N128" s="241"/>
      <c r="O128" s="241"/>
    </row>
    <row r="129" spans="1:15" ht="12.75">
      <c r="A129" s="241"/>
      <c r="B129" s="16" t="s">
        <v>467</v>
      </c>
      <c r="C129" s="17" t="s">
        <v>4</v>
      </c>
      <c r="D129" s="17"/>
      <c r="E129" s="170"/>
      <c r="F129" s="62" t="s">
        <v>426</v>
      </c>
      <c r="G129" s="250">
        <f>SUM(G130+G132+G135+G138+G140)</f>
        <v>45000</v>
      </c>
      <c r="H129" s="241"/>
      <c r="I129" s="241"/>
      <c r="J129" s="241"/>
      <c r="K129" s="241"/>
      <c r="L129" s="241"/>
      <c r="M129" s="241"/>
      <c r="N129" s="241"/>
      <c r="O129" s="241"/>
    </row>
    <row r="130" spans="1:15" ht="12.75">
      <c r="A130" s="241"/>
      <c r="B130" s="40" t="s">
        <v>467</v>
      </c>
      <c r="C130" s="119" t="s">
        <v>4</v>
      </c>
      <c r="D130" s="119" t="s">
        <v>20</v>
      </c>
      <c r="E130" s="38"/>
      <c r="F130" s="179" t="s">
        <v>481</v>
      </c>
      <c r="G130" s="251">
        <f>SUM(G131)</f>
        <v>0</v>
      </c>
      <c r="H130" s="241"/>
      <c r="I130" s="241"/>
      <c r="J130" s="241"/>
      <c r="K130" s="241"/>
      <c r="L130" s="241"/>
      <c r="M130" s="241"/>
      <c r="N130" s="241"/>
      <c r="O130" s="241"/>
    </row>
    <row r="131" spans="1:15" ht="12.75">
      <c r="A131" s="241"/>
      <c r="B131" s="199" t="s">
        <v>467</v>
      </c>
      <c r="C131" s="209" t="s">
        <v>4</v>
      </c>
      <c r="D131" s="209" t="s">
        <v>20</v>
      </c>
      <c r="E131" s="194" t="s">
        <v>20</v>
      </c>
      <c r="F131" s="211" t="s">
        <v>483</v>
      </c>
      <c r="G131" s="252"/>
      <c r="H131" s="241"/>
      <c r="I131" s="241"/>
      <c r="J131" s="241"/>
      <c r="K131" s="241"/>
      <c r="L131" s="241"/>
      <c r="M131" s="241"/>
      <c r="N131" s="241"/>
      <c r="O131" s="241"/>
    </row>
    <row r="132" spans="1:15" ht="12.75">
      <c r="A132" s="241"/>
      <c r="B132" s="40" t="s">
        <v>467</v>
      </c>
      <c r="C132" s="119" t="s">
        <v>4</v>
      </c>
      <c r="D132" s="119" t="s">
        <v>23</v>
      </c>
      <c r="E132" s="42"/>
      <c r="F132" s="179" t="s">
        <v>485</v>
      </c>
      <c r="G132" s="251">
        <f>SUM(G133:G134)</f>
        <v>0</v>
      </c>
      <c r="H132" s="241"/>
      <c r="I132" s="241"/>
      <c r="J132" s="241"/>
      <c r="K132" s="241"/>
      <c r="L132" s="241"/>
      <c r="M132" s="241"/>
      <c r="N132" s="241"/>
      <c r="O132" s="241"/>
    </row>
    <row r="133" spans="1:15" ht="12.75">
      <c r="A133" s="241"/>
      <c r="B133" s="199" t="s">
        <v>467</v>
      </c>
      <c r="C133" s="209" t="s">
        <v>4</v>
      </c>
      <c r="D133" s="209" t="s">
        <v>23</v>
      </c>
      <c r="E133" s="202" t="s">
        <v>20</v>
      </c>
      <c r="F133" s="211" t="s">
        <v>499</v>
      </c>
      <c r="G133" s="252"/>
      <c r="H133" s="241"/>
      <c r="I133" s="241"/>
      <c r="J133" s="241"/>
      <c r="K133" s="241"/>
      <c r="L133" s="241"/>
      <c r="M133" s="241"/>
      <c r="N133" s="241"/>
      <c r="O133" s="241"/>
    </row>
    <row r="134" spans="1:15" ht="12.75">
      <c r="A134" s="241"/>
      <c r="B134" s="199" t="s">
        <v>467</v>
      </c>
      <c r="C134" s="209" t="s">
        <v>4</v>
      </c>
      <c r="D134" s="209" t="s">
        <v>23</v>
      </c>
      <c r="E134" s="202" t="s">
        <v>23</v>
      </c>
      <c r="F134" s="211" t="s">
        <v>500</v>
      </c>
      <c r="G134" s="252"/>
      <c r="H134" s="241"/>
      <c r="I134" s="241"/>
      <c r="J134" s="241"/>
      <c r="K134" s="241"/>
      <c r="L134" s="241"/>
      <c r="M134" s="241"/>
      <c r="N134" s="241"/>
      <c r="O134" s="241"/>
    </row>
    <row r="135" spans="1:15" ht="12.75">
      <c r="A135" s="241"/>
      <c r="B135" s="40" t="s">
        <v>467</v>
      </c>
      <c r="C135" s="119" t="s">
        <v>4</v>
      </c>
      <c r="D135" s="119" t="s">
        <v>27</v>
      </c>
      <c r="E135" s="42"/>
      <c r="F135" s="179" t="s">
        <v>501</v>
      </c>
      <c r="G135" s="251">
        <f>SUM(G136:G137)</f>
        <v>0</v>
      </c>
      <c r="H135" s="241"/>
      <c r="I135" s="241"/>
      <c r="J135" s="241"/>
      <c r="K135" s="241"/>
      <c r="L135" s="241"/>
      <c r="M135" s="241"/>
      <c r="N135" s="241"/>
      <c r="O135" s="241"/>
    </row>
    <row r="136" spans="1:15" ht="12.75">
      <c r="A136" s="241"/>
      <c r="B136" s="199" t="s">
        <v>467</v>
      </c>
      <c r="C136" s="209" t="s">
        <v>4</v>
      </c>
      <c r="D136" s="209" t="s">
        <v>27</v>
      </c>
      <c r="E136" s="202" t="s">
        <v>20</v>
      </c>
      <c r="F136" s="211" t="s">
        <v>500</v>
      </c>
      <c r="G136" s="252"/>
      <c r="H136" s="241"/>
      <c r="I136" s="241"/>
      <c r="J136" s="241"/>
      <c r="K136" s="241"/>
      <c r="L136" s="241"/>
      <c r="M136" s="241"/>
      <c r="N136" s="241"/>
      <c r="O136" s="241"/>
    </row>
    <row r="137" spans="1:15" ht="12.75">
      <c r="A137" s="241"/>
      <c r="B137" s="199" t="s">
        <v>467</v>
      </c>
      <c r="C137" s="209" t="s">
        <v>4</v>
      </c>
      <c r="D137" s="209" t="s">
        <v>27</v>
      </c>
      <c r="E137" s="202" t="s">
        <v>23</v>
      </c>
      <c r="F137" s="211" t="s">
        <v>502</v>
      </c>
      <c r="G137" s="252"/>
      <c r="H137" s="241"/>
      <c r="I137" s="241"/>
      <c r="J137" s="241"/>
      <c r="K137" s="241"/>
      <c r="L137" s="241"/>
      <c r="M137" s="241"/>
      <c r="N137" s="241"/>
      <c r="O137" s="241"/>
    </row>
    <row r="138" spans="1:15" ht="12.75">
      <c r="A138" s="241"/>
      <c r="B138" s="40" t="s">
        <v>467</v>
      </c>
      <c r="C138" s="119" t="s">
        <v>4</v>
      </c>
      <c r="D138" s="119" t="s">
        <v>31</v>
      </c>
      <c r="E138" s="42"/>
      <c r="F138" s="179" t="s">
        <v>486</v>
      </c>
      <c r="G138" s="251">
        <f>SUM(G139)</f>
        <v>0</v>
      </c>
      <c r="H138" s="241"/>
      <c r="I138" s="241"/>
      <c r="J138" s="241"/>
      <c r="K138" s="241"/>
      <c r="L138" s="241"/>
      <c r="M138" s="241"/>
      <c r="N138" s="241"/>
      <c r="O138" s="241"/>
    </row>
    <row r="139" spans="1:15" ht="12.75">
      <c r="A139" s="241"/>
      <c r="B139" s="199" t="s">
        <v>467</v>
      </c>
      <c r="C139" s="209" t="s">
        <v>4</v>
      </c>
      <c r="D139" s="209" t="s">
        <v>31</v>
      </c>
      <c r="E139" s="202" t="s">
        <v>20</v>
      </c>
      <c r="F139" s="211" t="s">
        <v>488</v>
      </c>
      <c r="G139" s="252"/>
      <c r="H139" s="241"/>
      <c r="I139" s="241"/>
      <c r="J139" s="241"/>
      <c r="K139" s="241"/>
      <c r="L139" s="241"/>
      <c r="M139" s="241"/>
      <c r="N139" s="241"/>
      <c r="O139" s="241"/>
    </row>
    <row r="140" spans="1:15" ht="12.75">
      <c r="A140" s="241"/>
      <c r="B140" s="40" t="s">
        <v>467</v>
      </c>
      <c r="C140" s="119" t="s">
        <v>4</v>
      </c>
      <c r="D140" s="119" t="s">
        <v>37</v>
      </c>
      <c r="E140" s="42"/>
      <c r="F140" s="179" t="s">
        <v>503</v>
      </c>
      <c r="G140" s="251">
        <f>G141+G142</f>
        <v>45000</v>
      </c>
      <c r="H140" s="241"/>
      <c r="I140" s="241"/>
      <c r="J140" s="241"/>
      <c r="K140" s="241"/>
      <c r="L140" s="241"/>
      <c r="M140" s="241"/>
      <c r="N140" s="241"/>
      <c r="O140" s="241"/>
    </row>
    <row r="141" spans="1:15" ht="12.75">
      <c r="A141" s="241"/>
      <c r="B141" s="199" t="s">
        <v>467</v>
      </c>
      <c r="C141" s="209" t="s">
        <v>4</v>
      </c>
      <c r="D141" s="209" t="s">
        <v>37</v>
      </c>
      <c r="E141" s="202" t="s">
        <v>20</v>
      </c>
      <c r="F141" s="211" t="s">
        <v>504</v>
      </c>
      <c r="G141" s="252">
        <v>9000</v>
      </c>
      <c r="H141" s="241"/>
      <c r="I141" s="241"/>
      <c r="J141" s="241"/>
      <c r="K141" s="241"/>
      <c r="L141" s="241"/>
      <c r="M141" s="241"/>
      <c r="N141" s="241"/>
      <c r="O141" s="241"/>
    </row>
    <row r="142" spans="1:15" ht="12.75">
      <c r="A142" s="241"/>
      <c r="B142" s="199" t="s">
        <v>467</v>
      </c>
      <c r="C142" s="209" t="s">
        <v>4</v>
      </c>
      <c r="D142" s="209" t="s">
        <v>37</v>
      </c>
      <c r="E142" s="202" t="s">
        <v>23</v>
      </c>
      <c r="F142" s="211" t="s">
        <v>548</v>
      </c>
      <c r="G142" s="252">
        <v>36000</v>
      </c>
      <c r="H142" s="241"/>
      <c r="I142" s="241"/>
      <c r="J142" s="241"/>
      <c r="K142" s="241"/>
      <c r="L142" s="241"/>
      <c r="M142" s="241"/>
      <c r="N142" s="241"/>
      <c r="O142" s="241"/>
    </row>
    <row r="143" spans="1:15" ht="12.75">
      <c r="A143" s="241"/>
      <c r="B143" s="196"/>
      <c r="C143" s="197"/>
      <c r="D143" s="197"/>
      <c r="E143" s="194"/>
      <c r="F143" s="198"/>
      <c r="G143" s="252"/>
      <c r="H143" s="241"/>
      <c r="I143" s="241"/>
      <c r="J143" s="241"/>
      <c r="K143" s="241"/>
      <c r="L143" s="241"/>
      <c r="M143" s="241"/>
      <c r="N143" s="241"/>
      <c r="O143" s="241"/>
    </row>
    <row r="144" spans="1:15" ht="12.75">
      <c r="A144" s="241"/>
      <c r="B144" s="11" t="s">
        <v>469</v>
      </c>
      <c r="C144" s="12"/>
      <c r="D144" s="12"/>
      <c r="E144" s="169"/>
      <c r="F144" s="155" t="s">
        <v>470</v>
      </c>
      <c r="G144" s="249">
        <f>SUM(G145)</f>
        <v>0</v>
      </c>
      <c r="H144" s="241"/>
      <c r="I144" s="241"/>
      <c r="J144" s="241"/>
      <c r="K144" s="241"/>
      <c r="L144" s="241"/>
      <c r="M144" s="241"/>
      <c r="N144" s="241"/>
      <c r="O144" s="241"/>
    </row>
    <row r="145" spans="1:15" ht="12.75">
      <c r="A145" s="241"/>
      <c r="B145" s="16" t="s">
        <v>469</v>
      </c>
      <c r="C145" s="17" t="s">
        <v>2</v>
      </c>
      <c r="D145" s="17"/>
      <c r="E145" s="170"/>
      <c r="F145" s="62" t="s">
        <v>471</v>
      </c>
      <c r="G145" s="250">
        <f>SUM(G146:G147)</f>
        <v>0</v>
      </c>
      <c r="H145" s="241"/>
      <c r="I145" s="241"/>
      <c r="J145" s="241"/>
      <c r="K145" s="241"/>
      <c r="L145" s="241"/>
      <c r="M145" s="241"/>
      <c r="N145" s="241"/>
      <c r="O145" s="241"/>
    </row>
    <row r="146" spans="1:15" ht="12.75">
      <c r="A146" s="241"/>
      <c r="B146" s="192" t="s">
        <v>469</v>
      </c>
      <c r="C146" s="193" t="s">
        <v>2</v>
      </c>
      <c r="D146" s="193" t="s">
        <v>23</v>
      </c>
      <c r="E146" s="194"/>
      <c r="F146" s="195" t="s">
        <v>394</v>
      </c>
      <c r="G146" s="252"/>
      <c r="H146" s="241"/>
      <c r="I146" s="241"/>
      <c r="J146" s="241"/>
      <c r="K146" s="241"/>
      <c r="L146" s="241"/>
      <c r="M146" s="241"/>
      <c r="N146" s="241"/>
      <c r="O146" s="241"/>
    </row>
    <row r="147" spans="1:15" ht="12.75">
      <c r="A147" s="241"/>
      <c r="B147" s="192" t="s">
        <v>469</v>
      </c>
      <c r="C147" s="193" t="s">
        <v>2</v>
      </c>
      <c r="D147" s="193" t="s">
        <v>27</v>
      </c>
      <c r="E147" s="194"/>
      <c r="F147" s="195" t="s">
        <v>395</v>
      </c>
      <c r="G147" s="252"/>
      <c r="H147" s="241"/>
      <c r="I147" s="241"/>
      <c r="J147" s="241"/>
      <c r="K147" s="241"/>
      <c r="L147" s="241"/>
      <c r="M147" s="241"/>
      <c r="N147" s="241"/>
      <c r="O147" s="241"/>
    </row>
    <row r="148" spans="1:15" ht="12.75">
      <c r="A148" s="241"/>
      <c r="B148" s="214"/>
      <c r="C148" s="193"/>
      <c r="D148" s="193"/>
      <c r="E148" s="194"/>
      <c r="F148" s="195"/>
      <c r="G148" s="252"/>
      <c r="H148" s="241"/>
      <c r="I148" s="241"/>
      <c r="J148" s="241"/>
      <c r="K148" s="241"/>
      <c r="L148" s="241"/>
      <c r="M148" s="241"/>
      <c r="N148" s="241"/>
      <c r="O148" s="241"/>
    </row>
    <row r="149" spans="1:15" ht="12.75">
      <c r="A149" s="241"/>
      <c r="B149" s="184" t="s">
        <v>472</v>
      </c>
      <c r="C149" s="185"/>
      <c r="D149" s="185"/>
      <c r="E149" s="186"/>
      <c r="F149" s="187" t="s">
        <v>473</v>
      </c>
      <c r="G149" s="256">
        <v>100000</v>
      </c>
      <c r="H149" s="241"/>
      <c r="I149" s="241"/>
      <c r="J149" s="241"/>
      <c r="K149" s="241"/>
      <c r="L149" s="241"/>
      <c r="M149" s="241"/>
      <c r="N149" s="241"/>
      <c r="O149" s="241"/>
    </row>
    <row r="150" spans="1:15" ht="12.75">
      <c r="A150" s="241"/>
      <c r="B150" s="214"/>
      <c r="C150" s="215"/>
      <c r="D150" s="215"/>
      <c r="E150" s="194"/>
      <c r="F150" s="217"/>
      <c r="G150" s="252"/>
      <c r="H150" s="241"/>
      <c r="I150" s="241"/>
      <c r="J150" s="241"/>
      <c r="K150" s="241"/>
      <c r="L150" s="241"/>
      <c r="M150" s="241"/>
      <c r="N150" s="241"/>
      <c r="O150" s="241"/>
    </row>
    <row r="151" spans="1:15" ht="12.75">
      <c r="A151" s="241"/>
      <c r="B151" s="159"/>
      <c r="C151" s="160"/>
      <c r="D151" s="160"/>
      <c r="E151" s="171"/>
      <c r="F151" s="92" t="s">
        <v>474</v>
      </c>
      <c r="G151" s="257">
        <f>G7+G63+G74+G118+G125+G149</f>
        <v>1645757</v>
      </c>
      <c r="H151" s="241"/>
      <c r="I151" s="291"/>
      <c r="J151" s="241"/>
      <c r="K151" s="241"/>
      <c r="L151" s="241"/>
      <c r="M151" s="241"/>
      <c r="N151" s="241"/>
      <c r="O151" s="241"/>
    </row>
    <row r="152" spans="1:15" ht="13.5" thickBot="1">
      <c r="A152" s="241"/>
      <c r="B152" s="218"/>
      <c r="C152" s="219"/>
      <c r="D152" s="219"/>
      <c r="E152" s="220"/>
      <c r="F152" s="221" t="s">
        <v>549</v>
      </c>
      <c r="G152" s="258">
        <f>Gastos_Muni!Q503</f>
        <v>1645757</v>
      </c>
      <c r="H152" s="241"/>
      <c r="I152" s="241"/>
      <c r="J152" s="241"/>
      <c r="K152" s="241"/>
      <c r="L152" s="241"/>
      <c r="M152" s="241"/>
      <c r="N152" s="241"/>
      <c r="O152" s="241"/>
    </row>
    <row r="153" spans="1:15" ht="12.75">
      <c r="A153" s="241"/>
      <c r="B153" s="242"/>
      <c r="C153" s="242"/>
      <c r="D153" s="242"/>
      <c r="E153" s="243"/>
      <c r="F153" s="244"/>
      <c r="G153" s="246">
        <f>G151-G152</f>
        <v>0</v>
      </c>
      <c r="H153" s="241"/>
      <c r="I153" s="241"/>
      <c r="J153" s="241"/>
      <c r="K153" s="241"/>
      <c r="L153" s="241"/>
      <c r="M153" s="241"/>
      <c r="N153" s="241"/>
      <c r="O153" s="241"/>
    </row>
  </sheetData>
  <sheetProtection insertRows="0"/>
  <mergeCells count="1">
    <mergeCell ref="B1:G1"/>
  </mergeCells>
  <printOptions horizontalCentered="1"/>
  <pageMargins left="0.2362204724409449" right="0.2362204724409449" top="0.47" bottom="0.5" header="0.17" footer="0.25"/>
  <pageSetup horizontalDpi="600" verticalDpi="600" orientation="portrait" scale="95" r:id="rId1"/>
  <headerFooter alignWithMargins="0">
    <oddHeader>&amp;LINGRESOS - MUNICIPAL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T529"/>
  <sheetViews>
    <sheetView tabSelected="1" view="pageBreakPreview" zoomScale="110" zoomScaleSheetLayoutView="110" zoomScalePageLayoutView="0" workbookViewId="0" topLeftCell="A1">
      <pane xSplit="10" ySplit="6" topLeftCell="K499" activePane="bottomRight" state="frozen"/>
      <selection pane="topLeft" activeCell="E153" sqref="E153"/>
      <selection pane="topRight" activeCell="E153" sqref="E153"/>
      <selection pane="bottomLeft" activeCell="E153" sqref="E153"/>
      <selection pane="bottomRight" activeCell="P506" sqref="P506:P507"/>
    </sheetView>
  </sheetViews>
  <sheetFormatPr defaultColWidth="11.421875" defaultRowHeight="12.75"/>
  <cols>
    <col min="1" max="1" width="3.57421875" style="1" customWidth="1"/>
    <col min="2" max="2" width="2.57421875" style="1" customWidth="1"/>
    <col min="3" max="3" width="1.7109375" style="1" customWidth="1"/>
    <col min="4" max="4" width="2.140625" style="225" customWidth="1"/>
    <col min="5" max="9" width="4.8515625" style="1" customWidth="1"/>
    <col min="10" max="10" width="55.421875" style="1" customWidth="1"/>
    <col min="11" max="11" width="12.57421875" style="2" customWidth="1"/>
    <col min="12" max="12" width="10.140625" style="2" customWidth="1"/>
    <col min="13" max="13" width="11.421875" style="2" customWidth="1"/>
    <col min="14" max="15" width="9.7109375" style="2" customWidth="1"/>
    <col min="16" max="16" width="10.57421875" style="2" customWidth="1"/>
    <col min="17" max="17" width="16.8515625" style="259" customWidth="1"/>
    <col min="18" max="18" width="0.71875" style="273" customWidth="1"/>
    <col min="19" max="19" width="9.421875" style="274" customWidth="1"/>
    <col min="20" max="16384" width="11.421875" style="1" customWidth="1"/>
  </cols>
  <sheetData>
    <row r="1" spans="4:19" s="2" customFormat="1" ht="12.75" customHeight="1">
      <c r="D1" s="225"/>
      <c r="E1" s="499" t="s">
        <v>591</v>
      </c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73"/>
      <c r="S1" s="275"/>
    </row>
    <row r="2" spans="4:19" s="113" customFormat="1" ht="12.75" customHeight="1">
      <c r="D2" s="225"/>
      <c r="G2" s="488"/>
      <c r="J2" s="223"/>
      <c r="Q2" s="260"/>
      <c r="R2" s="273"/>
      <c r="S2" s="276"/>
    </row>
    <row r="3" spans="4:19" s="113" customFormat="1" ht="12.75" customHeight="1">
      <c r="D3" s="225"/>
      <c r="I3" s="113" t="s">
        <v>0</v>
      </c>
      <c r="J3" s="223" t="s">
        <v>475</v>
      </c>
      <c r="Q3" s="260"/>
      <c r="R3" s="273"/>
      <c r="S3" s="276"/>
    </row>
    <row r="4" spans="4:19" s="113" customFormat="1" ht="12.75" customHeight="1" thickBot="1">
      <c r="D4" s="225"/>
      <c r="J4" s="224"/>
      <c r="Q4" s="260"/>
      <c r="R4" s="273"/>
      <c r="S4" s="276"/>
    </row>
    <row r="5" spans="4:19" s="113" customFormat="1" ht="12.75" customHeight="1" thickBot="1">
      <c r="D5" s="225"/>
      <c r="K5" s="500" t="s">
        <v>480</v>
      </c>
      <c r="L5" s="501"/>
      <c r="M5" s="501"/>
      <c r="N5" s="501"/>
      <c r="O5" s="501"/>
      <c r="P5" s="502"/>
      <c r="Q5" s="260"/>
      <c r="R5" s="273"/>
      <c r="S5" s="276"/>
    </row>
    <row r="6" spans="5:19" ht="135.75" customHeight="1" thickBot="1">
      <c r="E6" s="473" t="s">
        <v>6</v>
      </c>
      <c r="F6" s="473" t="s">
        <v>7</v>
      </c>
      <c r="G6" s="473" t="s">
        <v>8</v>
      </c>
      <c r="H6" s="473" t="s">
        <v>9</v>
      </c>
      <c r="I6" s="473" t="s">
        <v>10</v>
      </c>
      <c r="J6" s="474" t="s">
        <v>1</v>
      </c>
      <c r="K6" s="475" t="s">
        <v>11</v>
      </c>
      <c r="L6" s="476" t="s">
        <v>12</v>
      </c>
      <c r="M6" s="476" t="s">
        <v>13</v>
      </c>
      <c r="N6" s="477" t="s">
        <v>14</v>
      </c>
      <c r="O6" s="480" t="s">
        <v>585</v>
      </c>
      <c r="P6" s="477" t="s">
        <v>15</v>
      </c>
      <c r="Q6" s="478" t="s">
        <v>16</v>
      </c>
      <c r="R6" s="293"/>
      <c r="S6" s="479" t="s">
        <v>544</v>
      </c>
    </row>
    <row r="7" spans="5:17" ht="12.75">
      <c r="E7" s="3"/>
      <c r="F7" s="4"/>
      <c r="G7" s="5"/>
      <c r="H7" s="4"/>
      <c r="I7" s="6"/>
      <c r="J7" s="7"/>
      <c r="K7" s="8"/>
      <c r="L7" s="9"/>
      <c r="M7" s="9"/>
      <c r="N7" s="10"/>
      <c r="O7" s="9"/>
      <c r="P7" s="9"/>
      <c r="Q7" s="261"/>
    </row>
    <row r="8" spans="5:19" ht="15.75">
      <c r="E8" s="298" t="s">
        <v>17</v>
      </c>
      <c r="F8" s="299"/>
      <c r="G8" s="300"/>
      <c r="H8" s="299"/>
      <c r="I8" s="301"/>
      <c r="J8" s="302" t="s">
        <v>18</v>
      </c>
      <c r="K8" s="303">
        <f aca="true" t="shared" si="0" ref="K8:P8">SUM(K9+K137+K252+K263)</f>
        <v>514848</v>
      </c>
      <c r="L8" s="304">
        <f t="shared" si="0"/>
        <v>16898</v>
      </c>
      <c r="M8" s="304">
        <f t="shared" si="0"/>
        <v>11400</v>
      </c>
      <c r="N8" s="304">
        <f t="shared" si="0"/>
        <v>5775</v>
      </c>
      <c r="O8" s="304">
        <f t="shared" si="0"/>
        <v>4255</v>
      </c>
      <c r="P8" s="304">
        <f t="shared" si="0"/>
        <v>1920</v>
      </c>
      <c r="Q8" s="305">
        <f>SUM(K8+L8+M8+N8+O8+P8)</f>
        <v>555096</v>
      </c>
      <c r="R8" s="306"/>
      <c r="S8" s="277">
        <f>Q8-S9</f>
        <v>555097</v>
      </c>
    </row>
    <row r="9" spans="5:19" ht="15.75">
      <c r="E9" s="307" t="s">
        <v>17</v>
      </c>
      <c r="F9" s="308" t="s">
        <v>2</v>
      </c>
      <c r="G9" s="309"/>
      <c r="H9" s="308"/>
      <c r="I9" s="310"/>
      <c r="J9" s="311" t="s">
        <v>19</v>
      </c>
      <c r="K9" s="312">
        <f aca="true" t="shared" si="1" ref="K9:P9">SUM(K10+K103+K107+K121+K129)</f>
        <v>359774</v>
      </c>
      <c r="L9" s="313">
        <f t="shared" si="1"/>
        <v>0</v>
      </c>
      <c r="M9" s="313">
        <f t="shared" si="1"/>
        <v>0</v>
      </c>
      <c r="N9" s="313">
        <f t="shared" si="1"/>
        <v>0</v>
      </c>
      <c r="O9" s="313">
        <f t="shared" si="1"/>
        <v>0</v>
      </c>
      <c r="P9" s="313">
        <f t="shared" si="1"/>
        <v>0</v>
      </c>
      <c r="Q9" s="314">
        <f>Q10+Q103+Q107+Q121+Q129</f>
        <v>359774</v>
      </c>
      <c r="R9" s="315">
        <v>-1</v>
      </c>
      <c r="S9" s="278" t="s">
        <v>545</v>
      </c>
    </row>
    <row r="10" spans="4:19" s="269" customFormat="1" ht="15.75">
      <c r="D10" s="268"/>
      <c r="E10" s="316" t="s">
        <v>17</v>
      </c>
      <c r="F10" s="317" t="s">
        <v>2</v>
      </c>
      <c r="G10" s="318" t="s">
        <v>20</v>
      </c>
      <c r="H10" s="317"/>
      <c r="I10" s="319"/>
      <c r="J10" s="459" t="s">
        <v>21</v>
      </c>
      <c r="K10" s="483">
        <f aca="true" t="shared" si="2" ref="K10:P10">SUM(K11+K12+K16+K18+K23+K24+K25+K29+K32+K41+K43+K45+K46+K47+K56+K59+K60+K61+K62+K67+K68+K69+K70+K71+K72+K75+K76+K77+K82+K83+K84+K87+K88+K89+K90+K91+K92+K93+K94+K95+K96+K97+K98+K99+K101)</f>
        <v>285028</v>
      </c>
      <c r="L10" s="484">
        <f t="shared" si="2"/>
        <v>0</v>
      </c>
      <c r="M10" s="484">
        <f t="shared" si="2"/>
        <v>0</v>
      </c>
      <c r="N10" s="484">
        <f t="shared" si="2"/>
        <v>0</v>
      </c>
      <c r="O10" s="484">
        <f t="shared" si="2"/>
        <v>0</v>
      </c>
      <c r="P10" s="484">
        <f t="shared" si="2"/>
        <v>0</v>
      </c>
      <c r="Q10" s="482">
        <f>Q11+Q12+Q18+Q25+Q32+Q41+Q45+Q47+Q56+Q62+Q98</f>
        <v>285028</v>
      </c>
      <c r="R10" s="315"/>
      <c r="S10" s="279"/>
    </row>
    <row r="11" spans="4:19" s="267" customFormat="1" ht="15.75">
      <c r="D11" s="266"/>
      <c r="E11" s="323" t="s">
        <v>17</v>
      </c>
      <c r="F11" s="324" t="s">
        <v>2</v>
      </c>
      <c r="G11" s="325" t="s">
        <v>20</v>
      </c>
      <c r="H11" s="324" t="s">
        <v>20</v>
      </c>
      <c r="I11" s="326"/>
      <c r="J11" s="338" t="s">
        <v>22</v>
      </c>
      <c r="K11" s="485">
        <v>80167</v>
      </c>
      <c r="L11" s="486"/>
      <c r="M11" s="486"/>
      <c r="N11" s="486"/>
      <c r="O11" s="486"/>
      <c r="P11" s="486"/>
      <c r="Q11" s="481">
        <f aca="true" t="shared" si="3" ref="Q11:Q74">SUM(K11:P11)</f>
        <v>80167</v>
      </c>
      <c r="R11" s="306">
        <v>63543</v>
      </c>
      <c r="S11" s="280"/>
    </row>
    <row r="12" spans="4:19" s="267" customFormat="1" ht="15.75">
      <c r="D12" s="266"/>
      <c r="E12" s="323" t="s">
        <v>17</v>
      </c>
      <c r="F12" s="324" t="s">
        <v>2</v>
      </c>
      <c r="G12" s="325" t="s">
        <v>20</v>
      </c>
      <c r="H12" s="324" t="s">
        <v>23</v>
      </c>
      <c r="I12" s="326"/>
      <c r="J12" s="338" t="s">
        <v>24</v>
      </c>
      <c r="K12" s="485">
        <f>K14</f>
        <v>10813</v>
      </c>
      <c r="L12" s="486">
        <f>SUM(L13:L15)</f>
        <v>0</v>
      </c>
      <c r="M12" s="486">
        <f>SUM(M13:M15)</f>
        <v>0</v>
      </c>
      <c r="N12" s="486">
        <f>SUM(N13:N15)</f>
        <v>0</v>
      </c>
      <c r="O12" s="486">
        <f>SUM(O13:O15)</f>
        <v>0</v>
      </c>
      <c r="P12" s="486">
        <f>SUM(P13:P15)</f>
        <v>0</v>
      </c>
      <c r="Q12" s="481">
        <f t="shared" si="3"/>
        <v>10813</v>
      </c>
      <c r="R12" s="306"/>
      <c r="S12" s="280"/>
    </row>
    <row r="13" spans="4:19" s="265" customFormat="1" ht="15.75">
      <c r="D13" s="264"/>
      <c r="E13" s="331" t="s">
        <v>17</v>
      </c>
      <c r="F13" s="332" t="s">
        <v>2</v>
      </c>
      <c r="G13" s="333" t="s">
        <v>20</v>
      </c>
      <c r="H13" s="332" t="s">
        <v>23</v>
      </c>
      <c r="I13" s="334" t="s">
        <v>20</v>
      </c>
      <c r="J13" s="416" t="s">
        <v>25</v>
      </c>
      <c r="K13" s="335"/>
      <c r="L13" s="336"/>
      <c r="M13" s="336"/>
      <c r="N13" s="336"/>
      <c r="O13" s="336"/>
      <c r="P13" s="336"/>
      <c r="Q13" s="337">
        <f t="shared" si="3"/>
        <v>0</v>
      </c>
      <c r="R13" s="306"/>
      <c r="S13" s="281"/>
    </row>
    <row r="14" spans="4:19" s="265" customFormat="1" ht="15.75">
      <c r="D14" s="264"/>
      <c r="E14" s="331" t="s">
        <v>17</v>
      </c>
      <c r="F14" s="332" t="s">
        <v>2</v>
      </c>
      <c r="G14" s="333" t="s">
        <v>20</v>
      </c>
      <c r="H14" s="332" t="s">
        <v>23</v>
      </c>
      <c r="I14" s="334" t="s">
        <v>23</v>
      </c>
      <c r="J14" s="416" t="s">
        <v>580</v>
      </c>
      <c r="K14" s="335">
        <v>10813</v>
      </c>
      <c r="L14" s="336"/>
      <c r="M14" s="336"/>
      <c r="N14" s="336"/>
      <c r="O14" s="336"/>
      <c r="P14" s="336"/>
      <c r="Q14" s="337">
        <f t="shared" si="3"/>
        <v>10813</v>
      </c>
      <c r="R14" s="306">
        <v>7528</v>
      </c>
      <c r="S14" s="281"/>
    </row>
    <row r="15" spans="4:19" s="265" customFormat="1" ht="15.75">
      <c r="D15" s="264"/>
      <c r="E15" s="331" t="s">
        <v>17</v>
      </c>
      <c r="F15" s="332" t="s">
        <v>2</v>
      </c>
      <c r="G15" s="333" t="s">
        <v>20</v>
      </c>
      <c r="H15" s="332" t="s">
        <v>23</v>
      </c>
      <c r="I15" s="334" t="s">
        <v>27</v>
      </c>
      <c r="J15" s="416" t="s">
        <v>28</v>
      </c>
      <c r="K15" s="335"/>
      <c r="L15" s="336"/>
      <c r="M15" s="336"/>
      <c r="N15" s="336"/>
      <c r="O15" s="336"/>
      <c r="P15" s="336"/>
      <c r="Q15" s="337">
        <f t="shared" si="3"/>
        <v>0</v>
      </c>
      <c r="R15" s="306"/>
      <c r="S15" s="281"/>
    </row>
    <row r="16" spans="4:19" s="267" customFormat="1" ht="15.75">
      <c r="D16" s="266"/>
      <c r="E16" s="323" t="s">
        <v>17</v>
      </c>
      <c r="F16" s="324" t="s">
        <v>2</v>
      </c>
      <c r="G16" s="325" t="s">
        <v>20</v>
      </c>
      <c r="H16" s="324" t="s">
        <v>27</v>
      </c>
      <c r="I16" s="326"/>
      <c r="J16" s="338" t="s">
        <v>29</v>
      </c>
      <c r="K16" s="328">
        <f aca="true" t="shared" si="4" ref="K16:P16">SUM(K17)</f>
        <v>0</v>
      </c>
      <c r="L16" s="329">
        <f t="shared" si="4"/>
        <v>0</v>
      </c>
      <c r="M16" s="329">
        <f t="shared" si="4"/>
        <v>0</v>
      </c>
      <c r="N16" s="329">
        <f t="shared" si="4"/>
        <v>0</v>
      </c>
      <c r="O16" s="329">
        <f t="shared" si="4"/>
        <v>0</v>
      </c>
      <c r="P16" s="329">
        <f t="shared" si="4"/>
        <v>0</v>
      </c>
      <c r="Q16" s="481">
        <f t="shared" si="3"/>
        <v>0</v>
      </c>
      <c r="R16" s="306"/>
      <c r="S16" s="280"/>
    </row>
    <row r="17" spans="4:19" s="265" customFormat="1" ht="15.75">
      <c r="D17" s="264"/>
      <c r="E17" s="331" t="s">
        <v>17</v>
      </c>
      <c r="F17" s="332" t="s">
        <v>2</v>
      </c>
      <c r="G17" s="333" t="s">
        <v>20</v>
      </c>
      <c r="H17" s="332" t="s">
        <v>27</v>
      </c>
      <c r="I17" s="334" t="s">
        <v>20</v>
      </c>
      <c r="J17" s="416" t="s">
        <v>30</v>
      </c>
      <c r="K17" s="335"/>
      <c r="L17" s="336"/>
      <c r="M17" s="336"/>
      <c r="N17" s="336"/>
      <c r="O17" s="336"/>
      <c r="P17" s="336"/>
      <c r="Q17" s="481">
        <f t="shared" si="3"/>
        <v>0</v>
      </c>
      <c r="R17" s="306"/>
      <c r="S17" s="281"/>
    </row>
    <row r="18" spans="4:19" s="267" customFormat="1" ht="15.75">
      <c r="D18" s="266"/>
      <c r="E18" s="323" t="s">
        <v>17</v>
      </c>
      <c r="F18" s="324" t="s">
        <v>2</v>
      </c>
      <c r="G18" s="325" t="s">
        <v>20</v>
      </c>
      <c r="H18" s="324" t="s">
        <v>31</v>
      </c>
      <c r="I18" s="326"/>
      <c r="J18" s="338" t="s">
        <v>32</v>
      </c>
      <c r="K18" s="328">
        <f aca="true" t="shared" si="5" ref="K18:P18">SUM(K19:K22)</f>
        <v>16835</v>
      </c>
      <c r="L18" s="329">
        <f t="shared" si="5"/>
        <v>0</v>
      </c>
      <c r="M18" s="329">
        <f t="shared" si="5"/>
        <v>0</v>
      </c>
      <c r="N18" s="329">
        <f t="shared" si="5"/>
        <v>0</v>
      </c>
      <c r="O18" s="329">
        <f t="shared" si="5"/>
        <v>0</v>
      </c>
      <c r="P18" s="329">
        <f t="shared" si="5"/>
        <v>0</v>
      </c>
      <c r="Q18" s="330">
        <f>SUM(Q19:Q22)</f>
        <v>16835</v>
      </c>
      <c r="R18" s="306"/>
      <c r="S18" s="280"/>
    </row>
    <row r="19" spans="4:19" s="265" customFormat="1" ht="15.75">
      <c r="D19" s="264"/>
      <c r="E19" s="331" t="s">
        <v>17</v>
      </c>
      <c r="F19" s="332" t="s">
        <v>2</v>
      </c>
      <c r="G19" s="333" t="s">
        <v>20</v>
      </c>
      <c r="H19" s="332" t="s">
        <v>31</v>
      </c>
      <c r="I19" s="334" t="s">
        <v>20</v>
      </c>
      <c r="J19" s="416" t="s">
        <v>33</v>
      </c>
      <c r="K19" s="335">
        <v>16835</v>
      </c>
      <c r="L19" s="336"/>
      <c r="M19" s="336"/>
      <c r="N19" s="336"/>
      <c r="O19" s="336"/>
      <c r="P19" s="336"/>
      <c r="Q19" s="337">
        <f t="shared" si="3"/>
        <v>16835</v>
      </c>
      <c r="R19" s="306">
        <v>13584</v>
      </c>
      <c r="S19" s="281"/>
    </row>
    <row r="20" spans="4:19" s="265" customFormat="1" ht="15.75">
      <c r="D20" s="264"/>
      <c r="E20" s="331" t="s">
        <v>17</v>
      </c>
      <c r="F20" s="332" t="s">
        <v>2</v>
      </c>
      <c r="G20" s="333" t="s">
        <v>20</v>
      </c>
      <c r="H20" s="332" t="s">
        <v>31</v>
      </c>
      <c r="I20" s="334" t="s">
        <v>23</v>
      </c>
      <c r="J20" s="416" t="s">
        <v>34</v>
      </c>
      <c r="K20" s="335"/>
      <c r="L20" s="336"/>
      <c r="M20" s="336"/>
      <c r="N20" s="336"/>
      <c r="O20" s="336"/>
      <c r="P20" s="336"/>
      <c r="Q20" s="337">
        <f t="shared" si="3"/>
        <v>0</v>
      </c>
      <c r="R20" s="306"/>
      <c r="S20" s="281"/>
    </row>
    <row r="21" spans="4:19" s="265" customFormat="1" ht="15.75">
      <c r="D21" s="264"/>
      <c r="E21" s="331" t="s">
        <v>17</v>
      </c>
      <c r="F21" s="332" t="s">
        <v>2</v>
      </c>
      <c r="G21" s="333" t="s">
        <v>20</v>
      </c>
      <c r="H21" s="332" t="s">
        <v>31</v>
      </c>
      <c r="I21" s="334" t="s">
        <v>27</v>
      </c>
      <c r="J21" s="416" t="s">
        <v>35</v>
      </c>
      <c r="K21" s="335"/>
      <c r="L21" s="336"/>
      <c r="M21" s="336"/>
      <c r="N21" s="336"/>
      <c r="O21" s="336"/>
      <c r="P21" s="336"/>
      <c r="Q21" s="337">
        <f t="shared" si="3"/>
        <v>0</v>
      </c>
      <c r="R21" s="306"/>
      <c r="S21" s="281"/>
    </row>
    <row r="22" spans="4:19" s="265" customFormat="1" ht="15.75">
      <c r="D22" s="264"/>
      <c r="E22" s="331" t="s">
        <v>17</v>
      </c>
      <c r="F22" s="332" t="s">
        <v>2</v>
      </c>
      <c r="G22" s="333" t="s">
        <v>20</v>
      </c>
      <c r="H22" s="332" t="s">
        <v>31</v>
      </c>
      <c r="I22" s="334" t="s">
        <v>31</v>
      </c>
      <c r="J22" s="416" t="s">
        <v>36</v>
      </c>
      <c r="K22" s="335"/>
      <c r="L22" s="336"/>
      <c r="M22" s="336"/>
      <c r="N22" s="336"/>
      <c r="O22" s="336"/>
      <c r="P22" s="336"/>
      <c r="Q22" s="337">
        <f t="shared" si="3"/>
        <v>0</v>
      </c>
      <c r="R22" s="306"/>
      <c r="S22" s="281"/>
    </row>
    <row r="23" spans="4:19" s="267" customFormat="1" ht="15.75">
      <c r="D23" s="266"/>
      <c r="E23" s="323" t="s">
        <v>17</v>
      </c>
      <c r="F23" s="324" t="s">
        <v>2</v>
      </c>
      <c r="G23" s="325" t="s">
        <v>20</v>
      </c>
      <c r="H23" s="324" t="s">
        <v>37</v>
      </c>
      <c r="I23" s="326"/>
      <c r="J23" s="338" t="s">
        <v>38</v>
      </c>
      <c r="K23" s="328"/>
      <c r="L23" s="329"/>
      <c r="M23" s="329"/>
      <c r="N23" s="329"/>
      <c r="O23" s="329"/>
      <c r="P23" s="329"/>
      <c r="Q23" s="330">
        <f t="shared" si="3"/>
        <v>0</v>
      </c>
      <c r="R23" s="306"/>
      <c r="S23" s="280"/>
    </row>
    <row r="24" spans="4:19" s="267" customFormat="1" ht="15.75">
      <c r="D24" s="266"/>
      <c r="E24" s="323" t="s">
        <v>17</v>
      </c>
      <c r="F24" s="324" t="s">
        <v>2</v>
      </c>
      <c r="G24" s="325" t="s">
        <v>20</v>
      </c>
      <c r="H24" s="324" t="s">
        <v>39</v>
      </c>
      <c r="I24" s="326"/>
      <c r="J24" s="338" t="s">
        <v>40</v>
      </c>
      <c r="K24" s="328"/>
      <c r="L24" s="329"/>
      <c r="M24" s="329"/>
      <c r="N24" s="329"/>
      <c r="O24" s="329"/>
      <c r="P24" s="329"/>
      <c r="Q24" s="330">
        <f t="shared" si="3"/>
        <v>0</v>
      </c>
      <c r="R24" s="306"/>
      <c r="S24" s="280"/>
    </row>
    <row r="25" spans="4:19" s="267" customFormat="1" ht="15.75">
      <c r="D25" s="266"/>
      <c r="E25" s="323" t="s">
        <v>17</v>
      </c>
      <c r="F25" s="324" t="s">
        <v>2</v>
      </c>
      <c r="G25" s="325" t="s">
        <v>20</v>
      </c>
      <c r="H25" s="324" t="s">
        <v>41</v>
      </c>
      <c r="I25" s="326"/>
      <c r="J25" s="338" t="s">
        <v>42</v>
      </c>
      <c r="K25" s="328">
        <f aca="true" t="shared" si="6" ref="K25:P25">SUM(K26:K28)</f>
        <v>87596</v>
      </c>
      <c r="L25" s="329">
        <f t="shared" si="6"/>
        <v>0</v>
      </c>
      <c r="M25" s="329">
        <f t="shared" si="6"/>
        <v>0</v>
      </c>
      <c r="N25" s="329">
        <f t="shared" si="6"/>
        <v>0</v>
      </c>
      <c r="O25" s="329">
        <f t="shared" si="6"/>
        <v>0</v>
      </c>
      <c r="P25" s="329">
        <f t="shared" si="6"/>
        <v>0</v>
      </c>
      <c r="Q25" s="330">
        <f>SUM(Q26:Q28)</f>
        <v>87596</v>
      </c>
      <c r="R25" s="306"/>
      <c r="S25" s="280"/>
    </row>
    <row r="26" spans="4:19" s="265" customFormat="1" ht="15.75">
      <c r="D26" s="264"/>
      <c r="E26" s="331" t="s">
        <v>17</v>
      </c>
      <c r="F26" s="332" t="s">
        <v>2</v>
      </c>
      <c r="G26" s="333" t="s">
        <v>20</v>
      </c>
      <c r="H26" s="332" t="s">
        <v>41</v>
      </c>
      <c r="I26" s="334" t="s">
        <v>20</v>
      </c>
      <c r="J26" s="416" t="s">
        <v>43</v>
      </c>
      <c r="K26" s="335">
        <v>87596</v>
      </c>
      <c r="L26" s="336"/>
      <c r="M26" s="336"/>
      <c r="N26" s="336"/>
      <c r="O26" s="336"/>
      <c r="P26" s="336"/>
      <c r="Q26" s="330">
        <f t="shared" si="3"/>
        <v>87596</v>
      </c>
      <c r="R26" s="306">
        <v>69061</v>
      </c>
      <c r="S26" s="281"/>
    </row>
    <row r="27" spans="4:19" s="265" customFormat="1" ht="15.75">
      <c r="D27" s="264"/>
      <c r="E27" s="331" t="s">
        <v>17</v>
      </c>
      <c r="F27" s="332" t="s">
        <v>2</v>
      </c>
      <c r="G27" s="333" t="s">
        <v>20</v>
      </c>
      <c r="H27" s="332" t="s">
        <v>41</v>
      </c>
      <c r="I27" s="334" t="s">
        <v>23</v>
      </c>
      <c r="J27" s="416" t="s">
        <v>44</v>
      </c>
      <c r="K27" s="335"/>
      <c r="L27" s="336"/>
      <c r="M27" s="336"/>
      <c r="N27" s="336"/>
      <c r="O27" s="336"/>
      <c r="P27" s="336"/>
      <c r="Q27" s="337">
        <f t="shared" si="3"/>
        <v>0</v>
      </c>
      <c r="R27" s="306"/>
      <c r="S27" s="281"/>
    </row>
    <row r="28" spans="4:19" s="265" customFormat="1" ht="15.75">
      <c r="D28" s="264"/>
      <c r="E28" s="331" t="s">
        <v>17</v>
      </c>
      <c r="F28" s="332" t="s">
        <v>2</v>
      </c>
      <c r="G28" s="333" t="s">
        <v>20</v>
      </c>
      <c r="H28" s="332" t="s">
        <v>41</v>
      </c>
      <c r="I28" s="334" t="s">
        <v>27</v>
      </c>
      <c r="J28" s="416" t="s">
        <v>45</v>
      </c>
      <c r="K28" s="335"/>
      <c r="L28" s="336"/>
      <c r="M28" s="336"/>
      <c r="N28" s="336"/>
      <c r="O28" s="336"/>
      <c r="P28" s="336"/>
      <c r="Q28" s="337">
        <f t="shared" si="3"/>
        <v>0</v>
      </c>
      <c r="R28" s="306"/>
      <c r="S28" s="281"/>
    </row>
    <row r="29" spans="4:19" s="267" customFormat="1" ht="15.75">
      <c r="D29" s="266"/>
      <c r="E29" s="323" t="s">
        <v>17</v>
      </c>
      <c r="F29" s="324" t="s">
        <v>2</v>
      </c>
      <c r="G29" s="325" t="s">
        <v>20</v>
      </c>
      <c r="H29" s="324" t="s">
        <v>46</v>
      </c>
      <c r="I29" s="326"/>
      <c r="J29" s="338" t="s">
        <v>47</v>
      </c>
      <c r="K29" s="328">
        <f aca="true" t="shared" si="7" ref="K29:P29">SUM(K30:K31)</f>
        <v>0</v>
      </c>
      <c r="L29" s="329">
        <f t="shared" si="7"/>
        <v>0</v>
      </c>
      <c r="M29" s="329">
        <f t="shared" si="7"/>
        <v>0</v>
      </c>
      <c r="N29" s="329">
        <f t="shared" si="7"/>
        <v>0</v>
      </c>
      <c r="O29" s="329">
        <f t="shared" si="7"/>
        <v>0</v>
      </c>
      <c r="P29" s="329">
        <f t="shared" si="7"/>
        <v>0</v>
      </c>
      <c r="Q29" s="330">
        <f>SUM(Q30:Q31)</f>
        <v>0</v>
      </c>
      <c r="R29" s="306"/>
      <c r="S29" s="280"/>
    </row>
    <row r="30" spans="4:19" s="265" customFormat="1" ht="15.75">
      <c r="D30" s="264"/>
      <c r="E30" s="331" t="s">
        <v>17</v>
      </c>
      <c r="F30" s="332" t="s">
        <v>2</v>
      </c>
      <c r="G30" s="333" t="s">
        <v>20</v>
      </c>
      <c r="H30" s="332" t="s">
        <v>46</v>
      </c>
      <c r="I30" s="334" t="s">
        <v>20</v>
      </c>
      <c r="J30" s="416" t="s">
        <v>48</v>
      </c>
      <c r="K30" s="335"/>
      <c r="L30" s="336"/>
      <c r="M30" s="336"/>
      <c r="N30" s="336"/>
      <c r="O30" s="336"/>
      <c r="P30" s="336"/>
      <c r="Q30" s="337">
        <f t="shared" si="3"/>
        <v>0</v>
      </c>
      <c r="R30" s="306"/>
      <c r="S30" s="281"/>
    </row>
    <row r="31" spans="4:19" s="265" customFormat="1" ht="15.75">
      <c r="D31" s="264"/>
      <c r="E31" s="339" t="s">
        <v>17</v>
      </c>
      <c r="F31" s="340" t="s">
        <v>2</v>
      </c>
      <c r="G31" s="341" t="s">
        <v>20</v>
      </c>
      <c r="H31" s="340" t="s">
        <v>46</v>
      </c>
      <c r="I31" s="342" t="s">
        <v>23</v>
      </c>
      <c r="J31" s="460" t="s">
        <v>49</v>
      </c>
      <c r="K31" s="335"/>
      <c r="L31" s="336"/>
      <c r="M31" s="336"/>
      <c r="N31" s="336"/>
      <c r="O31" s="336"/>
      <c r="P31" s="336"/>
      <c r="Q31" s="337">
        <f t="shared" si="3"/>
        <v>0</v>
      </c>
      <c r="R31" s="306"/>
      <c r="S31" s="281"/>
    </row>
    <row r="32" spans="4:19" s="267" customFormat="1" ht="15.75">
      <c r="D32" s="266"/>
      <c r="E32" s="323" t="s">
        <v>17</v>
      </c>
      <c r="F32" s="324" t="s">
        <v>2</v>
      </c>
      <c r="G32" s="325" t="s">
        <v>20</v>
      </c>
      <c r="H32" s="343" t="s">
        <v>50</v>
      </c>
      <c r="I32" s="326"/>
      <c r="J32" s="338" t="s">
        <v>51</v>
      </c>
      <c r="K32" s="328">
        <f aca="true" t="shared" si="8" ref="K32:P32">SUM(K33:K40)</f>
        <v>12912</v>
      </c>
      <c r="L32" s="329">
        <f t="shared" si="8"/>
        <v>0</v>
      </c>
      <c r="M32" s="329">
        <f t="shared" si="8"/>
        <v>0</v>
      </c>
      <c r="N32" s="329">
        <f t="shared" si="8"/>
        <v>0</v>
      </c>
      <c r="O32" s="329">
        <f t="shared" si="8"/>
        <v>0</v>
      </c>
      <c r="P32" s="329">
        <f t="shared" si="8"/>
        <v>0</v>
      </c>
      <c r="Q32" s="330">
        <f>SUM(Q33:Q39)</f>
        <v>12912</v>
      </c>
      <c r="R32" s="306"/>
      <c r="S32" s="280"/>
    </row>
    <row r="33" spans="4:19" s="265" customFormat="1" ht="15.75">
      <c r="D33" s="264"/>
      <c r="E33" s="331" t="s">
        <v>17</v>
      </c>
      <c r="F33" s="332" t="s">
        <v>2</v>
      </c>
      <c r="G33" s="333" t="s">
        <v>20</v>
      </c>
      <c r="H33" s="332" t="s">
        <v>50</v>
      </c>
      <c r="I33" s="334" t="s">
        <v>20</v>
      </c>
      <c r="J33" s="412" t="s">
        <v>52</v>
      </c>
      <c r="K33" s="335"/>
      <c r="L33" s="336"/>
      <c r="M33" s="336"/>
      <c r="N33" s="336"/>
      <c r="O33" s="336"/>
      <c r="P33" s="336"/>
      <c r="Q33" s="337">
        <f t="shared" si="3"/>
        <v>0</v>
      </c>
      <c r="R33" s="306"/>
      <c r="S33" s="281"/>
    </row>
    <row r="34" spans="4:19" s="265" customFormat="1" ht="15.75">
      <c r="D34" s="264"/>
      <c r="E34" s="331" t="s">
        <v>17</v>
      </c>
      <c r="F34" s="332" t="s">
        <v>2</v>
      </c>
      <c r="G34" s="333" t="s">
        <v>20</v>
      </c>
      <c r="H34" s="332" t="s">
        <v>50</v>
      </c>
      <c r="I34" s="334" t="s">
        <v>23</v>
      </c>
      <c r="J34" s="412" t="s">
        <v>53</v>
      </c>
      <c r="K34" s="335"/>
      <c r="L34" s="336"/>
      <c r="M34" s="336"/>
      <c r="N34" s="336"/>
      <c r="O34" s="336"/>
      <c r="P34" s="336"/>
      <c r="Q34" s="337">
        <f t="shared" si="3"/>
        <v>0</v>
      </c>
      <c r="R34" s="306"/>
      <c r="S34" s="281"/>
    </row>
    <row r="35" spans="4:19" s="265" customFormat="1" ht="15.75">
      <c r="D35" s="264"/>
      <c r="E35" s="339" t="s">
        <v>17</v>
      </c>
      <c r="F35" s="340" t="s">
        <v>2</v>
      </c>
      <c r="G35" s="341" t="s">
        <v>20</v>
      </c>
      <c r="H35" s="340" t="s">
        <v>50</v>
      </c>
      <c r="I35" s="342" t="s">
        <v>27</v>
      </c>
      <c r="J35" s="460" t="s">
        <v>583</v>
      </c>
      <c r="K35" s="335"/>
      <c r="L35" s="336"/>
      <c r="M35" s="336"/>
      <c r="N35" s="336"/>
      <c r="O35" s="336"/>
      <c r="P35" s="336"/>
      <c r="Q35" s="337">
        <f t="shared" si="3"/>
        <v>0</v>
      </c>
      <c r="R35" s="306"/>
      <c r="S35" s="281"/>
    </row>
    <row r="36" spans="4:19" s="265" customFormat="1" ht="15.75">
      <c r="D36" s="264"/>
      <c r="E36" s="331" t="s">
        <v>17</v>
      </c>
      <c r="F36" s="332" t="s">
        <v>2</v>
      </c>
      <c r="G36" s="333" t="s">
        <v>20</v>
      </c>
      <c r="H36" s="332" t="s">
        <v>50</v>
      </c>
      <c r="I36" s="334" t="s">
        <v>31</v>
      </c>
      <c r="J36" s="412" t="s">
        <v>575</v>
      </c>
      <c r="K36" s="335"/>
      <c r="L36" s="336"/>
      <c r="M36" s="336"/>
      <c r="N36" s="336"/>
      <c r="O36" s="336"/>
      <c r="P36" s="336"/>
      <c r="Q36" s="337">
        <f t="shared" si="3"/>
        <v>0</v>
      </c>
      <c r="R36" s="306"/>
      <c r="S36" s="281"/>
    </row>
    <row r="37" spans="4:19" s="265" customFormat="1" ht="15.75">
      <c r="D37" s="264"/>
      <c r="E37" s="331" t="s">
        <v>17</v>
      </c>
      <c r="F37" s="332" t="s">
        <v>2</v>
      </c>
      <c r="G37" s="333" t="s">
        <v>20</v>
      </c>
      <c r="H37" s="332" t="s">
        <v>50</v>
      </c>
      <c r="I37" s="334" t="s">
        <v>37</v>
      </c>
      <c r="J37" s="412" t="s">
        <v>56</v>
      </c>
      <c r="K37" s="335">
        <v>12912</v>
      </c>
      <c r="L37" s="336"/>
      <c r="M37" s="336"/>
      <c r="N37" s="336"/>
      <c r="O37" s="336"/>
      <c r="P37" s="336"/>
      <c r="Q37" s="337">
        <f t="shared" si="3"/>
        <v>12912</v>
      </c>
      <c r="R37" s="306">
        <v>10188</v>
      </c>
      <c r="S37" s="281"/>
    </row>
    <row r="38" spans="4:19" s="265" customFormat="1" ht="15.75">
      <c r="D38" s="264"/>
      <c r="E38" s="331" t="s">
        <v>17</v>
      </c>
      <c r="F38" s="332" t="s">
        <v>2</v>
      </c>
      <c r="G38" s="333" t="s">
        <v>20</v>
      </c>
      <c r="H38" s="332" t="s">
        <v>50</v>
      </c>
      <c r="I38" s="334" t="s">
        <v>39</v>
      </c>
      <c r="J38" s="412" t="s">
        <v>57</v>
      </c>
      <c r="K38" s="335"/>
      <c r="L38" s="336"/>
      <c r="M38" s="336"/>
      <c r="N38" s="336"/>
      <c r="O38" s="336"/>
      <c r="P38" s="336"/>
      <c r="Q38" s="337">
        <f t="shared" si="3"/>
        <v>0</v>
      </c>
      <c r="R38" s="306"/>
      <c r="S38" s="281"/>
    </row>
    <row r="39" spans="4:19" s="265" customFormat="1" ht="15.75">
      <c r="D39" s="264"/>
      <c r="E39" s="331" t="s">
        <v>17</v>
      </c>
      <c r="F39" s="332" t="s">
        <v>2</v>
      </c>
      <c r="G39" s="333" t="s">
        <v>20</v>
      </c>
      <c r="H39" s="332" t="s">
        <v>50</v>
      </c>
      <c r="I39" s="334" t="s">
        <v>41</v>
      </c>
      <c r="J39" s="412" t="s">
        <v>58</v>
      </c>
      <c r="K39" s="335"/>
      <c r="L39" s="336"/>
      <c r="M39" s="336"/>
      <c r="N39" s="336"/>
      <c r="O39" s="336"/>
      <c r="P39" s="336"/>
      <c r="Q39" s="337">
        <f t="shared" si="3"/>
        <v>0</v>
      </c>
      <c r="R39" s="306"/>
      <c r="S39" s="281"/>
    </row>
    <row r="40" spans="4:19" s="265" customFormat="1" ht="15.75">
      <c r="D40" s="264"/>
      <c r="E40" s="331" t="s">
        <v>17</v>
      </c>
      <c r="F40" s="332" t="s">
        <v>2</v>
      </c>
      <c r="G40" s="333" t="s">
        <v>20</v>
      </c>
      <c r="H40" s="332" t="s">
        <v>50</v>
      </c>
      <c r="I40" s="334" t="s">
        <v>59</v>
      </c>
      <c r="J40" s="412" t="s">
        <v>60</v>
      </c>
      <c r="K40" s="335"/>
      <c r="L40" s="336"/>
      <c r="M40" s="336"/>
      <c r="N40" s="336"/>
      <c r="O40" s="336"/>
      <c r="P40" s="336"/>
      <c r="Q40" s="337">
        <f t="shared" si="3"/>
        <v>0</v>
      </c>
      <c r="R40" s="306"/>
      <c r="S40" s="281"/>
    </row>
    <row r="41" spans="4:19" s="267" customFormat="1" ht="15.75">
      <c r="D41" s="266"/>
      <c r="E41" s="323" t="s">
        <v>17</v>
      </c>
      <c r="F41" s="324" t="s">
        <v>2</v>
      </c>
      <c r="G41" s="325" t="s">
        <v>20</v>
      </c>
      <c r="H41" s="343" t="s">
        <v>61</v>
      </c>
      <c r="I41" s="326"/>
      <c r="J41" s="338" t="s">
        <v>62</v>
      </c>
      <c r="K41" s="328">
        <f aca="true" t="shared" si="9" ref="K41:P41">SUM(K42)</f>
        <v>144</v>
      </c>
      <c r="L41" s="329">
        <f t="shared" si="9"/>
        <v>0</v>
      </c>
      <c r="M41" s="329">
        <f t="shared" si="9"/>
        <v>0</v>
      </c>
      <c r="N41" s="329">
        <f t="shared" si="9"/>
        <v>0</v>
      </c>
      <c r="O41" s="329">
        <f t="shared" si="9"/>
        <v>0</v>
      </c>
      <c r="P41" s="329">
        <f t="shared" si="9"/>
        <v>0</v>
      </c>
      <c r="Q41" s="337">
        <f t="shared" si="3"/>
        <v>144</v>
      </c>
      <c r="R41" s="306"/>
      <c r="S41" s="280"/>
    </row>
    <row r="42" spans="4:19" s="265" customFormat="1" ht="15.75">
      <c r="D42" s="264"/>
      <c r="E42" s="331" t="s">
        <v>17</v>
      </c>
      <c r="F42" s="332" t="s">
        <v>2</v>
      </c>
      <c r="G42" s="333" t="s">
        <v>20</v>
      </c>
      <c r="H42" s="344" t="s">
        <v>61</v>
      </c>
      <c r="I42" s="334" t="s">
        <v>20</v>
      </c>
      <c r="J42" s="416" t="s">
        <v>63</v>
      </c>
      <c r="K42" s="335">
        <v>144</v>
      </c>
      <c r="L42" s="336"/>
      <c r="M42" s="336"/>
      <c r="N42" s="336"/>
      <c r="O42" s="336"/>
      <c r="P42" s="336"/>
      <c r="Q42" s="337">
        <f t="shared" si="3"/>
        <v>144</v>
      </c>
      <c r="R42" s="306">
        <v>90</v>
      </c>
      <c r="S42" s="281"/>
    </row>
    <row r="43" spans="4:19" s="267" customFormat="1" ht="15.75">
      <c r="D43" s="266"/>
      <c r="E43" s="323" t="s">
        <v>17</v>
      </c>
      <c r="F43" s="324" t="s">
        <v>2</v>
      </c>
      <c r="G43" s="325" t="s">
        <v>20</v>
      </c>
      <c r="H43" s="343" t="s">
        <v>64</v>
      </c>
      <c r="I43" s="326"/>
      <c r="J43" s="338" t="s">
        <v>65</v>
      </c>
      <c r="K43" s="328">
        <f aca="true" t="shared" si="10" ref="K43:P43">SUM(K44)</f>
        <v>0</v>
      </c>
      <c r="L43" s="329">
        <f t="shared" si="10"/>
        <v>0</v>
      </c>
      <c r="M43" s="329">
        <f t="shared" si="10"/>
        <v>0</v>
      </c>
      <c r="N43" s="329">
        <f t="shared" si="10"/>
        <v>0</v>
      </c>
      <c r="O43" s="329">
        <f t="shared" si="10"/>
        <v>0</v>
      </c>
      <c r="P43" s="329">
        <f t="shared" si="10"/>
        <v>0</v>
      </c>
      <c r="Q43" s="337">
        <f t="shared" si="3"/>
        <v>0</v>
      </c>
      <c r="R43" s="306"/>
      <c r="S43" s="280"/>
    </row>
    <row r="44" spans="4:19" s="265" customFormat="1" ht="15.75">
      <c r="D44" s="264"/>
      <c r="E44" s="331" t="s">
        <v>17</v>
      </c>
      <c r="F44" s="332" t="s">
        <v>2</v>
      </c>
      <c r="G44" s="333" t="s">
        <v>20</v>
      </c>
      <c r="H44" s="344" t="s">
        <v>64</v>
      </c>
      <c r="I44" s="334"/>
      <c r="J44" s="416" t="s">
        <v>66</v>
      </c>
      <c r="K44" s="335"/>
      <c r="L44" s="336"/>
      <c r="M44" s="336"/>
      <c r="N44" s="336"/>
      <c r="O44" s="336"/>
      <c r="P44" s="336"/>
      <c r="Q44" s="337">
        <f t="shared" si="3"/>
        <v>0</v>
      </c>
      <c r="R44" s="306"/>
      <c r="S44" s="281"/>
    </row>
    <row r="45" spans="4:19" s="267" customFormat="1" ht="15.75">
      <c r="D45" s="266"/>
      <c r="E45" s="323" t="s">
        <v>17</v>
      </c>
      <c r="F45" s="324" t="s">
        <v>2</v>
      </c>
      <c r="G45" s="325" t="s">
        <v>20</v>
      </c>
      <c r="H45" s="343" t="s">
        <v>67</v>
      </c>
      <c r="I45" s="326"/>
      <c r="J45" s="338" t="s">
        <v>68</v>
      </c>
      <c r="K45" s="328"/>
      <c r="L45" s="329"/>
      <c r="M45" s="329"/>
      <c r="N45" s="329"/>
      <c r="O45" s="329"/>
      <c r="P45" s="329"/>
      <c r="Q45" s="337">
        <f t="shared" si="3"/>
        <v>0</v>
      </c>
      <c r="R45" s="306"/>
      <c r="S45" s="280"/>
    </row>
    <row r="46" spans="4:19" s="267" customFormat="1" ht="15.75">
      <c r="D46" s="266"/>
      <c r="E46" s="323" t="s">
        <v>17</v>
      </c>
      <c r="F46" s="324" t="s">
        <v>2</v>
      </c>
      <c r="G46" s="325" t="s">
        <v>20</v>
      </c>
      <c r="H46" s="343" t="s">
        <v>69</v>
      </c>
      <c r="I46" s="326"/>
      <c r="J46" s="338" t="s">
        <v>70</v>
      </c>
      <c r="K46" s="328"/>
      <c r="L46" s="329"/>
      <c r="M46" s="329"/>
      <c r="N46" s="329"/>
      <c r="O46" s="329"/>
      <c r="P46" s="329"/>
      <c r="Q46" s="330">
        <f t="shared" si="3"/>
        <v>0</v>
      </c>
      <c r="R46" s="306"/>
      <c r="S46" s="280"/>
    </row>
    <row r="47" spans="4:19" s="267" customFormat="1" ht="15.75">
      <c r="D47" s="266"/>
      <c r="E47" s="323" t="s">
        <v>17</v>
      </c>
      <c r="F47" s="324" t="s">
        <v>2</v>
      </c>
      <c r="G47" s="325" t="s">
        <v>20</v>
      </c>
      <c r="H47" s="324" t="s">
        <v>71</v>
      </c>
      <c r="I47" s="326"/>
      <c r="J47" s="338" t="s">
        <v>72</v>
      </c>
      <c r="K47" s="328">
        <f aca="true" t="shared" si="11" ref="K47:P47">SUM(K48:K55)</f>
        <v>41606</v>
      </c>
      <c r="L47" s="329">
        <f t="shared" si="11"/>
        <v>0</v>
      </c>
      <c r="M47" s="329">
        <f t="shared" si="11"/>
        <v>0</v>
      </c>
      <c r="N47" s="329">
        <f t="shared" si="11"/>
        <v>0</v>
      </c>
      <c r="O47" s="329">
        <f t="shared" si="11"/>
        <v>0</v>
      </c>
      <c r="P47" s="329">
        <f t="shared" si="11"/>
        <v>0</v>
      </c>
      <c r="Q47" s="330">
        <f>SUM(Q48:Q55)</f>
        <v>41606</v>
      </c>
      <c r="R47" s="306"/>
      <c r="S47" s="280"/>
    </row>
    <row r="48" spans="4:19" s="265" customFormat="1" ht="15.75">
      <c r="D48" s="264"/>
      <c r="E48" s="331" t="s">
        <v>17</v>
      </c>
      <c r="F48" s="332" t="s">
        <v>2</v>
      </c>
      <c r="G48" s="333" t="s">
        <v>20</v>
      </c>
      <c r="H48" s="332" t="s">
        <v>71</v>
      </c>
      <c r="I48" s="334" t="s">
        <v>20</v>
      </c>
      <c r="J48" s="412" t="s">
        <v>73</v>
      </c>
      <c r="K48" s="335">
        <v>17236</v>
      </c>
      <c r="L48" s="336"/>
      <c r="M48" s="336"/>
      <c r="N48" s="336"/>
      <c r="O48" s="336"/>
      <c r="P48" s="336"/>
      <c r="Q48" s="330">
        <f t="shared" si="3"/>
        <v>17236</v>
      </c>
      <c r="R48" s="306">
        <v>13554</v>
      </c>
      <c r="S48" s="281"/>
    </row>
    <row r="49" spans="4:19" s="265" customFormat="1" ht="15.75">
      <c r="D49" s="264"/>
      <c r="E49" s="331" t="s">
        <v>17</v>
      </c>
      <c r="F49" s="332" t="s">
        <v>2</v>
      </c>
      <c r="G49" s="333" t="s">
        <v>20</v>
      </c>
      <c r="H49" s="332" t="s">
        <v>71</v>
      </c>
      <c r="I49" s="334" t="s">
        <v>23</v>
      </c>
      <c r="J49" s="412" t="s">
        <v>74</v>
      </c>
      <c r="K49" s="335">
        <v>6301</v>
      </c>
      <c r="L49" s="336"/>
      <c r="M49" s="336"/>
      <c r="N49" s="336"/>
      <c r="O49" s="336"/>
      <c r="P49" s="336"/>
      <c r="Q49" s="330">
        <f t="shared" si="3"/>
        <v>6301</v>
      </c>
      <c r="R49" s="306">
        <v>4972</v>
      </c>
      <c r="S49" s="281"/>
    </row>
    <row r="50" spans="4:19" s="265" customFormat="1" ht="15.75">
      <c r="D50" s="264"/>
      <c r="E50" s="331" t="s">
        <v>17</v>
      </c>
      <c r="F50" s="332" t="s">
        <v>2</v>
      </c>
      <c r="G50" s="333" t="s">
        <v>20</v>
      </c>
      <c r="H50" s="332" t="s">
        <v>71</v>
      </c>
      <c r="I50" s="334" t="s">
        <v>27</v>
      </c>
      <c r="J50" s="412" t="s">
        <v>75</v>
      </c>
      <c r="K50" s="335">
        <v>17773</v>
      </c>
      <c r="L50" s="336"/>
      <c r="M50" s="336"/>
      <c r="N50" s="336"/>
      <c r="O50" s="336"/>
      <c r="P50" s="336"/>
      <c r="Q50" s="330">
        <f t="shared" si="3"/>
        <v>17773</v>
      </c>
      <c r="R50" s="306">
        <v>12484</v>
      </c>
      <c r="S50" s="281"/>
    </row>
    <row r="51" spans="4:19" s="265" customFormat="1" ht="15.75">
      <c r="D51" s="264"/>
      <c r="E51" s="331" t="s">
        <v>17</v>
      </c>
      <c r="F51" s="332" t="s">
        <v>2</v>
      </c>
      <c r="G51" s="333" t="s">
        <v>20</v>
      </c>
      <c r="H51" s="332" t="s">
        <v>71</v>
      </c>
      <c r="I51" s="334" t="s">
        <v>31</v>
      </c>
      <c r="J51" s="412" t="s">
        <v>76</v>
      </c>
      <c r="K51" s="335">
        <v>296</v>
      </c>
      <c r="L51" s="336"/>
      <c r="M51" s="336"/>
      <c r="N51" s="336"/>
      <c r="O51" s="336"/>
      <c r="P51" s="336"/>
      <c r="Q51" s="337">
        <f t="shared" si="3"/>
        <v>296</v>
      </c>
      <c r="R51" s="306"/>
      <c r="S51" s="281"/>
    </row>
    <row r="52" spans="4:19" s="265" customFormat="1" ht="15.75">
      <c r="D52" s="264"/>
      <c r="E52" s="331" t="s">
        <v>17</v>
      </c>
      <c r="F52" s="332" t="s">
        <v>2</v>
      </c>
      <c r="G52" s="333" t="s">
        <v>20</v>
      </c>
      <c r="H52" s="332" t="s">
        <v>71</v>
      </c>
      <c r="I52" s="334" t="s">
        <v>37</v>
      </c>
      <c r="J52" s="412" t="s">
        <v>77</v>
      </c>
      <c r="K52" s="335"/>
      <c r="L52" s="336"/>
      <c r="M52" s="336"/>
      <c r="N52" s="336"/>
      <c r="O52" s="336"/>
      <c r="P52" s="336"/>
      <c r="Q52" s="337">
        <f t="shared" si="3"/>
        <v>0</v>
      </c>
      <c r="R52" s="306"/>
      <c r="S52" s="281"/>
    </row>
    <row r="53" spans="4:19" s="265" customFormat="1" ht="15.75">
      <c r="D53" s="264"/>
      <c r="E53" s="331" t="s">
        <v>17</v>
      </c>
      <c r="F53" s="332" t="s">
        <v>2</v>
      </c>
      <c r="G53" s="333" t="s">
        <v>20</v>
      </c>
      <c r="H53" s="332" t="s">
        <v>71</v>
      </c>
      <c r="I53" s="334" t="s">
        <v>39</v>
      </c>
      <c r="J53" s="412" t="s">
        <v>78</v>
      </c>
      <c r="K53" s="335"/>
      <c r="L53" s="336"/>
      <c r="M53" s="336"/>
      <c r="N53" s="336"/>
      <c r="O53" s="336"/>
      <c r="P53" s="336"/>
      <c r="Q53" s="337">
        <f t="shared" si="3"/>
        <v>0</v>
      </c>
      <c r="R53" s="306"/>
      <c r="S53" s="281"/>
    </row>
    <row r="54" spans="4:19" s="265" customFormat="1" ht="15.75">
      <c r="D54" s="264"/>
      <c r="E54" s="331" t="s">
        <v>17</v>
      </c>
      <c r="F54" s="332" t="s">
        <v>2</v>
      </c>
      <c r="G54" s="333" t="s">
        <v>20</v>
      </c>
      <c r="H54" s="332" t="s">
        <v>71</v>
      </c>
      <c r="I54" s="334" t="s">
        <v>41</v>
      </c>
      <c r="J54" s="412" t="s">
        <v>79</v>
      </c>
      <c r="K54" s="335"/>
      <c r="L54" s="336"/>
      <c r="M54" s="336"/>
      <c r="N54" s="336"/>
      <c r="O54" s="336"/>
      <c r="P54" s="336"/>
      <c r="Q54" s="337">
        <f t="shared" si="3"/>
        <v>0</v>
      </c>
      <c r="R54" s="306"/>
      <c r="S54" s="281"/>
    </row>
    <row r="55" spans="4:19" s="265" customFormat="1" ht="15.75">
      <c r="D55" s="264"/>
      <c r="E55" s="331" t="s">
        <v>17</v>
      </c>
      <c r="F55" s="332" t="s">
        <v>2</v>
      </c>
      <c r="G55" s="333" t="s">
        <v>20</v>
      </c>
      <c r="H55" s="332" t="s">
        <v>71</v>
      </c>
      <c r="I55" s="334" t="s">
        <v>59</v>
      </c>
      <c r="J55" s="412" t="s">
        <v>80</v>
      </c>
      <c r="K55" s="335"/>
      <c r="L55" s="336"/>
      <c r="M55" s="336"/>
      <c r="N55" s="336"/>
      <c r="O55" s="336"/>
      <c r="P55" s="336"/>
      <c r="Q55" s="337">
        <f t="shared" si="3"/>
        <v>0</v>
      </c>
      <c r="R55" s="306"/>
      <c r="S55" s="281"/>
    </row>
    <row r="56" spans="4:19" s="267" customFormat="1" ht="15.75">
      <c r="D56" s="266"/>
      <c r="E56" s="323" t="s">
        <v>17</v>
      </c>
      <c r="F56" s="324" t="s">
        <v>2</v>
      </c>
      <c r="G56" s="325" t="s">
        <v>20</v>
      </c>
      <c r="H56" s="324" t="s">
        <v>81</v>
      </c>
      <c r="I56" s="319"/>
      <c r="J56" s="345" t="s">
        <v>82</v>
      </c>
      <c r="K56" s="328">
        <f aca="true" t="shared" si="12" ref="K56:P56">SUM(K57:K58)</f>
        <v>14148</v>
      </c>
      <c r="L56" s="329">
        <f t="shared" si="12"/>
        <v>0</v>
      </c>
      <c r="M56" s="329">
        <f t="shared" si="12"/>
        <v>0</v>
      </c>
      <c r="N56" s="329">
        <f t="shared" si="12"/>
        <v>0</v>
      </c>
      <c r="O56" s="329">
        <f t="shared" si="12"/>
        <v>0</v>
      </c>
      <c r="P56" s="329">
        <f t="shared" si="12"/>
        <v>0</v>
      </c>
      <c r="Q56" s="337">
        <f t="shared" si="3"/>
        <v>14148</v>
      </c>
      <c r="R56" s="306"/>
      <c r="S56" s="280"/>
    </row>
    <row r="57" spans="4:19" s="265" customFormat="1" ht="15.75">
      <c r="D57" s="264"/>
      <c r="E57" s="331" t="s">
        <v>17</v>
      </c>
      <c r="F57" s="332" t="s">
        <v>2</v>
      </c>
      <c r="G57" s="333" t="s">
        <v>20</v>
      </c>
      <c r="H57" s="332" t="s">
        <v>81</v>
      </c>
      <c r="I57" s="334" t="s">
        <v>20</v>
      </c>
      <c r="J57" s="461" t="s">
        <v>83</v>
      </c>
      <c r="K57" s="335">
        <v>14148</v>
      </c>
      <c r="L57" s="336"/>
      <c r="M57" s="336"/>
      <c r="N57" s="336"/>
      <c r="O57" s="336"/>
      <c r="P57" s="336"/>
      <c r="Q57" s="337">
        <f t="shared" si="3"/>
        <v>14148</v>
      </c>
      <c r="R57" s="306">
        <v>11036</v>
      </c>
      <c r="S57" s="281"/>
    </row>
    <row r="58" spans="4:19" s="265" customFormat="1" ht="15.75">
      <c r="D58" s="264"/>
      <c r="E58" s="331" t="s">
        <v>17</v>
      </c>
      <c r="F58" s="332" t="s">
        <v>2</v>
      </c>
      <c r="G58" s="333" t="s">
        <v>20</v>
      </c>
      <c r="H58" s="332" t="s">
        <v>81</v>
      </c>
      <c r="I58" s="334" t="s">
        <v>59</v>
      </c>
      <c r="J58" s="461" t="s">
        <v>84</v>
      </c>
      <c r="K58" s="335"/>
      <c r="L58" s="336"/>
      <c r="M58" s="336"/>
      <c r="N58" s="336"/>
      <c r="O58" s="336"/>
      <c r="P58" s="336"/>
      <c r="Q58" s="337">
        <f t="shared" si="3"/>
        <v>0</v>
      </c>
      <c r="R58" s="306"/>
      <c r="S58" s="281"/>
    </row>
    <row r="59" spans="4:19" s="267" customFormat="1" ht="15.75">
      <c r="D59" s="266"/>
      <c r="E59" s="323" t="s">
        <v>566</v>
      </c>
      <c r="F59" s="324" t="s">
        <v>566</v>
      </c>
      <c r="G59" s="325" t="s">
        <v>567</v>
      </c>
      <c r="H59" s="324" t="s">
        <v>567</v>
      </c>
      <c r="I59" s="326"/>
      <c r="J59" s="345" t="s">
        <v>86</v>
      </c>
      <c r="K59" s="328"/>
      <c r="L59" s="329"/>
      <c r="M59" s="329"/>
      <c r="N59" s="329"/>
      <c r="O59" s="329"/>
      <c r="P59" s="329"/>
      <c r="Q59" s="330">
        <f t="shared" si="3"/>
        <v>0</v>
      </c>
      <c r="R59" s="306"/>
      <c r="S59" s="280"/>
    </row>
    <row r="60" spans="4:19" s="267" customFormat="1" ht="15.75">
      <c r="D60" s="266"/>
      <c r="E60" s="323" t="s">
        <v>17</v>
      </c>
      <c r="F60" s="324" t="s">
        <v>2</v>
      </c>
      <c r="G60" s="325" t="s">
        <v>20</v>
      </c>
      <c r="H60" s="324" t="s">
        <v>87</v>
      </c>
      <c r="I60" s="326"/>
      <c r="J60" s="346" t="s">
        <v>88</v>
      </c>
      <c r="K60" s="328"/>
      <c r="L60" s="329"/>
      <c r="M60" s="329"/>
      <c r="N60" s="329"/>
      <c r="O60" s="329"/>
      <c r="P60" s="329"/>
      <c r="Q60" s="330">
        <f t="shared" si="3"/>
        <v>0</v>
      </c>
      <c r="R60" s="306"/>
      <c r="S60" s="280"/>
    </row>
    <row r="61" spans="4:19" s="267" customFormat="1" ht="15.75">
      <c r="D61" s="266"/>
      <c r="E61" s="323" t="s">
        <v>17</v>
      </c>
      <c r="F61" s="324" t="s">
        <v>2</v>
      </c>
      <c r="G61" s="325" t="s">
        <v>20</v>
      </c>
      <c r="H61" s="324" t="s">
        <v>89</v>
      </c>
      <c r="I61" s="326"/>
      <c r="J61" s="346" t="s">
        <v>90</v>
      </c>
      <c r="K61" s="328"/>
      <c r="L61" s="329"/>
      <c r="M61" s="329"/>
      <c r="N61" s="329"/>
      <c r="O61" s="329"/>
      <c r="P61" s="329"/>
      <c r="Q61" s="330">
        <f t="shared" si="3"/>
        <v>0</v>
      </c>
      <c r="R61" s="306"/>
      <c r="S61" s="280"/>
    </row>
    <row r="62" spans="4:19" s="267" customFormat="1" ht="15.75">
      <c r="D62" s="266"/>
      <c r="E62" s="323" t="s">
        <v>17</v>
      </c>
      <c r="F62" s="324" t="s">
        <v>2</v>
      </c>
      <c r="G62" s="325" t="s">
        <v>20</v>
      </c>
      <c r="H62" s="324" t="s">
        <v>91</v>
      </c>
      <c r="I62" s="326"/>
      <c r="J62" s="338" t="s">
        <v>92</v>
      </c>
      <c r="K62" s="328">
        <f aca="true" t="shared" si="13" ref="K62:P62">SUM(K63:K66)</f>
        <v>4269</v>
      </c>
      <c r="L62" s="329">
        <f t="shared" si="13"/>
        <v>0</v>
      </c>
      <c r="M62" s="329">
        <f t="shared" si="13"/>
        <v>0</v>
      </c>
      <c r="N62" s="329">
        <f t="shared" si="13"/>
        <v>0</v>
      </c>
      <c r="O62" s="329">
        <f t="shared" si="13"/>
        <v>0</v>
      </c>
      <c r="P62" s="329">
        <f t="shared" si="13"/>
        <v>0</v>
      </c>
      <c r="Q62" s="330">
        <f>SUM(Q63:Q66)</f>
        <v>4269</v>
      </c>
      <c r="R62" s="306"/>
      <c r="S62" s="280"/>
    </row>
    <row r="63" spans="4:19" s="265" customFormat="1" ht="15.75">
      <c r="D63" s="264"/>
      <c r="E63" s="331" t="s">
        <v>17</v>
      </c>
      <c r="F63" s="332" t="s">
        <v>2</v>
      </c>
      <c r="G63" s="333" t="s">
        <v>20</v>
      </c>
      <c r="H63" s="332" t="s">
        <v>91</v>
      </c>
      <c r="I63" s="334" t="s">
        <v>20</v>
      </c>
      <c r="J63" s="460" t="s">
        <v>93</v>
      </c>
      <c r="K63" s="335">
        <v>4269</v>
      </c>
      <c r="L63" s="336"/>
      <c r="M63" s="336"/>
      <c r="N63" s="336"/>
      <c r="O63" s="336"/>
      <c r="P63" s="336"/>
      <c r="Q63" s="330">
        <f t="shared" si="3"/>
        <v>4269</v>
      </c>
      <c r="R63" s="306">
        <v>2025</v>
      </c>
      <c r="S63" s="281"/>
    </row>
    <row r="64" spans="4:19" s="265" customFormat="1" ht="15.75">
      <c r="D64" s="264"/>
      <c r="E64" s="331" t="s">
        <v>17</v>
      </c>
      <c r="F64" s="332" t="s">
        <v>2</v>
      </c>
      <c r="G64" s="333" t="s">
        <v>20</v>
      </c>
      <c r="H64" s="332" t="s">
        <v>91</v>
      </c>
      <c r="I64" s="334" t="s">
        <v>23</v>
      </c>
      <c r="J64" s="460" t="s">
        <v>94</v>
      </c>
      <c r="K64" s="335"/>
      <c r="L64" s="336"/>
      <c r="M64" s="336"/>
      <c r="N64" s="336"/>
      <c r="O64" s="336"/>
      <c r="P64" s="336"/>
      <c r="Q64" s="337">
        <f t="shared" si="3"/>
        <v>0</v>
      </c>
      <c r="R64" s="306"/>
      <c r="S64" s="281"/>
    </row>
    <row r="65" spans="4:19" s="265" customFormat="1" ht="15.75">
      <c r="D65" s="264"/>
      <c r="E65" s="331" t="s">
        <v>17</v>
      </c>
      <c r="F65" s="332" t="s">
        <v>2</v>
      </c>
      <c r="G65" s="333" t="s">
        <v>20</v>
      </c>
      <c r="H65" s="332" t="s">
        <v>91</v>
      </c>
      <c r="I65" s="334" t="s">
        <v>27</v>
      </c>
      <c r="J65" s="460" t="s">
        <v>95</v>
      </c>
      <c r="K65" s="335"/>
      <c r="L65" s="336"/>
      <c r="M65" s="336"/>
      <c r="N65" s="336"/>
      <c r="O65" s="336"/>
      <c r="P65" s="336"/>
      <c r="Q65" s="337">
        <f t="shared" si="3"/>
        <v>0</v>
      </c>
      <c r="R65" s="306"/>
      <c r="S65" s="281"/>
    </row>
    <row r="66" spans="4:19" s="265" customFormat="1" ht="15.75">
      <c r="D66" s="264"/>
      <c r="E66" s="331" t="s">
        <v>17</v>
      </c>
      <c r="F66" s="332" t="s">
        <v>2</v>
      </c>
      <c r="G66" s="333" t="s">
        <v>20</v>
      </c>
      <c r="H66" s="332" t="s">
        <v>91</v>
      </c>
      <c r="I66" s="334" t="s">
        <v>31</v>
      </c>
      <c r="J66" s="460" t="s">
        <v>96</v>
      </c>
      <c r="K66" s="335"/>
      <c r="L66" s="336"/>
      <c r="M66" s="336"/>
      <c r="N66" s="336"/>
      <c r="O66" s="336"/>
      <c r="P66" s="336"/>
      <c r="Q66" s="337">
        <f t="shared" si="3"/>
        <v>0</v>
      </c>
      <c r="R66" s="306"/>
      <c r="S66" s="281"/>
    </row>
    <row r="67" spans="4:19" s="267" customFormat="1" ht="15.75">
      <c r="D67" s="266"/>
      <c r="E67" s="323" t="s">
        <v>17</v>
      </c>
      <c r="F67" s="324" t="s">
        <v>2</v>
      </c>
      <c r="G67" s="325" t="s">
        <v>20</v>
      </c>
      <c r="H67" s="324" t="s">
        <v>97</v>
      </c>
      <c r="I67" s="326"/>
      <c r="J67" s="347" t="s">
        <v>98</v>
      </c>
      <c r="K67" s="328"/>
      <c r="L67" s="329"/>
      <c r="M67" s="329"/>
      <c r="N67" s="329"/>
      <c r="O67" s="329"/>
      <c r="P67" s="329"/>
      <c r="Q67" s="330">
        <f t="shared" si="3"/>
        <v>0</v>
      </c>
      <c r="R67" s="306"/>
      <c r="S67" s="280"/>
    </row>
    <row r="68" spans="4:19" s="267" customFormat="1" ht="15.75">
      <c r="D68" s="266"/>
      <c r="E68" s="323" t="s">
        <v>17</v>
      </c>
      <c r="F68" s="324" t="s">
        <v>2</v>
      </c>
      <c r="G68" s="325" t="s">
        <v>20</v>
      </c>
      <c r="H68" s="324" t="s">
        <v>99</v>
      </c>
      <c r="I68" s="326"/>
      <c r="J68" s="347" t="s">
        <v>100</v>
      </c>
      <c r="K68" s="328"/>
      <c r="L68" s="329"/>
      <c r="M68" s="329"/>
      <c r="N68" s="329"/>
      <c r="O68" s="329"/>
      <c r="P68" s="329"/>
      <c r="Q68" s="330">
        <f t="shared" si="3"/>
        <v>0</v>
      </c>
      <c r="R68" s="306"/>
      <c r="S68" s="280"/>
    </row>
    <row r="69" spans="4:19" s="267" customFormat="1" ht="15.75">
      <c r="D69" s="266"/>
      <c r="E69" s="323" t="s">
        <v>17</v>
      </c>
      <c r="F69" s="324" t="s">
        <v>2</v>
      </c>
      <c r="G69" s="325" t="s">
        <v>20</v>
      </c>
      <c r="H69" s="324" t="s">
        <v>101</v>
      </c>
      <c r="I69" s="326"/>
      <c r="J69" s="338" t="s">
        <v>102</v>
      </c>
      <c r="K69" s="328"/>
      <c r="L69" s="329"/>
      <c r="M69" s="329"/>
      <c r="N69" s="329"/>
      <c r="O69" s="329"/>
      <c r="P69" s="329"/>
      <c r="Q69" s="330">
        <f t="shared" si="3"/>
        <v>0</v>
      </c>
      <c r="R69" s="306"/>
      <c r="S69" s="280"/>
    </row>
    <row r="70" spans="4:19" s="267" customFormat="1" ht="15.75">
      <c r="D70" s="266"/>
      <c r="E70" s="323" t="s">
        <v>17</v>
      </c>
      <c r="F70" s="324" t="s">
        <v>2</v>
      </c>
      <c r="G70" s="325" t="s">
        <v>20</v>
      </c>
      <c r="H70" s="324" t="s">
        <v>103</v>
      </c>
      <c r="I70" s="326"/>
      <c r="J70" s="338" t="s">
        <v>104</v>
      </c>
      <c r="K70" s="328"/>
      <c r="L70" s="329"/>
      <c r="M70" s="329"/>
      <c r="N70" s="329"/>
      <c r="O70" s="329"/>
      <c r="P70" s="329"/>
      <c r="Q70" s="330">
        <f t="shared" si="3"/>
        <v>0</v>
      </c>
      <c r="R70" s="306"/>
      <c r="S70" s="280"/>
    </row>
    <row r="71" spans="4:19" s="267" customFormat="1" ht="15.75">
      <c r="D71" s="266"/>
      <c r="E71" s="323" t="s">
        <v>17</v>
      </c>
      <c r="F71" s="324" t="s">
        <v>2</v>
      </c>
      <c r="G71" s="325" t="s">
        <v>20</v>
      </c>
      <c r="H71" s="324" t="s">
        <v>105</v>
      </c>
      <c r="I71" s="326"/>
      <c r="J71" s="338" t="s">
        <v>106</v>
      </c>
      <c r="K71" s="328"/>
      <c r="L71" s="329"/>
      <c r="M71" s="329"/>
      <c r="N71" s="329"/>
      <c r="O71" s="329"/>
      <c r="P71" s="329"/>
      <c r="Q71" s="330">
        <f t="shared" si="3"/>
        <v>0</v>
      </c>
      <c r="R71" s="306"/>
      <c r="S71" s="280"/>
    </row>
    <row r="72" spans="4:19" s="267" customFormat="1" ht="15.75">
      <c r="D72" s="266"/>
      <c r="E72" s="323" t="s">
        <v>17</v>
      </c>
      <c r="F72" s="324" t="s">
        <v>2</v>
      </c>
      <c r="G72" s="325" t="s">
        <v>20</v>
      </c>
      <c r="H72" s="324" t="s">
        <v>107</v>
      </c>
      <c r="I72" s="326"/>
      <c r="J72" s="338" t="s">
        <v>108</v>
      </c>
      <c r="K72" s="328">
        <f aca="true" t="shared" si="14" ref="K72:P72">SUM(K73:K74)</f>
        <v>0</v>
      </c>
      <c r="L72" s="329">
        <f t="shared" si="14"/>
        <v>0</v>
      </c>
      <c r="M72" s="329">
        <f t="shared" si="14"/>
        <v>0</v>
      </c>
      <c r="N72" s="329">
        <f t="shared" si="14"/>
        <v>0</v>
      </c>
      <c r="O72" s="329">
        <f t="shared" si="14"/>
        <v>0</v>
      </c>
      <c r="P72" s="329">
        <f t="shared" si="14"/>
        <v>0</v>
      </c>
      <c r="Q72" s="330">
        <f>SUM(Q73:Q74)</f>
        <v>0</v>
      </c>
      <c r="R72" s="306"/>
      <c r="S72" s="280"/>
    </row>
    <row r="73" spans="4:19" s="265" customFormat="1" ht="15.75">
      <c r="D73" s="264"/>
      <c r="E73" s="331" t="s">
        <v>17</v>
      </c>
      <c r="F73" s="332" t="s">
        <v>2</v>
      </c>
      <c r="G73" s="333" t="s">
        <v>20</v>
      </c>
      <c r="H73" s="332" t="s">
        <v>107</v>
      </c>
      <c r="I73" s="334" t="s">
        <v>20</v>
      </c>
      <c r="J73" s="416" t="s">
        <v>576</v>
      </c>
      <c r="K73" s="335"/>
      <c r="L73" s="336"/>
      <c r="M73" s="336"/>
      <c r="N73" s="336"/>
      <c r="O73" s="336"/>
      <c r="P73" s="336"/>
      <c r="Q73" s="337">
        <f t="shared" si="3"/>
        <v>0</v>
      </c>
      <c r="R73" s="306"/>
      <c r="S73" s="281"/>
    </row>
    <row r="74" spans="4:19" s="265" customFormat="1" ht="15.75">
      <c r="D74" s="264"/>
      <c r="E74" s="331" t="s">
        <v>17</v>
      </c>
      <c r="F74" s="332" t="s">
        <v>2</v>
      </c>
      <c r="G74" s="333" t="s">
        <v>20</v>
      </c>
      <c r="H74" s="332" t="s">
        <v>107</v>
      </c>
      <c r="I74" s="334" t="s">
        <v>23</v>
      </c>
      <c r="J74" s="416" t="s">
        <v>577</v>
      </c>
      <c r="K74" s="335"/>
      <c r="L74" s="336"/>
      <c r="M74" s="336"/>
      <c r="N74" s="336"/>
      <c r="O74" s="336"/>
      <c r="P74" s="336"/>
      <c r="Q74" s="337">
        <f t="shared" si="3"/>
        <v>0</v>
      </c>
      <c r="R74" s="306"/>
      <c r="S74" s="281"/>
    </row>
    <row r="75" spans="4:19" s="267" customFormat="1" ht="15.75">
      <c r="D75" s="266"/>
      <c r="E75" s="323" t="s">
        <v>17</v>
      </c>
      <c r="F75" s="324" t="s">
        <v>2</v>
      </c>
      <c r="G75" s="325" t="s">
        <v>20</v>
      </c>
      <c r="H75" s="324" t="s">
        <v>111</v>
      </c>
      <c r="I75" s="326"/>
      <c r="J75" s="338" t="s">
        <v>112</v>
      </c>
      <c r="K75" s="328"/>
      <c r="L75" s="329"/>
      <c r="M75" s="329"/>
      <c r="N75" s="329"/>
      <c r="O75" s="329"/>
      <c r="P75" s="329"/>
      <c r="Q75" s="330">
        <f aca="true" t="shared" si="15" ref="Q75:Q128">SUM(K75:P75)</f>
        <v>0</v>
      </c>
      <c r="R75" s="306"/>
      <c r="S75" s="280"/>
    </row>
    <row r="76" spans="4:19" s="267" customFormat="1" ht="15.75">
      <c r="D76" s="266"/>
      <c r="E76" s="323" t="s">
        <v>17</v>
      </c>
      <c r="F76" s="324" t="s">
        <v>2</v>
      </c>
      <c r="G76" s="325" t="s">
        <v>20</v>
      </c>
      <c r="H76" s="324" t="s">
        <v>113</v>
      </c>
      <c r="I76" s="326"/>
      <c r="J76" s="338" t="s">
        <v>114</v>
      </c>
      <c r="K76" s="328"/>
      <c r="L76" s="329"/>
      <c r="M76" s="329"/>
      <c r="N76" s="329"/>
      <c r="O76" s="329"/>
      <c r="P76" s="329"/>
      <c r="Q76" s="330">
        <f t="shared" si="15"/>
        <v>0</v>
      </c>
      <c r="R76" s="306"/>
      <c r="S76" s="280"/>
    </row>
    <row r="77" spans="5:19" ht="15.75">
      <c r="E77" s="348" t="s">
        <v>17</v>
      </c>
      <c r="F77" s="349" t="s">
        <v>2</v>
      </c>
      <c r="G77" s="350" t="s">
        <v>20</v>
      </c>
      <c r="H77" s="349" t="s">
        <v>115</v>
      </c>
      <c r="I77" s="351"/>
      <c r="J77" s="462" t="s">
        <v>116</v>
      </c>
      <c r="K77" s="352">
        <f aca="true" t="shared" si="16" ref="K77:P77">SUM(K78:K81)</f>
        <v>0</v>
      </c>
      <c r="L77" s="353">
        <f t="shared" si="16"/>
        <v>0</v>
      </c>
      <c r="M77" s="353">
        <f t="shared" si="16"/>
        <v>0</v>
      </c>
      <c r="N77" s="353">
        <f t="shared" si="16"/>
        <v>0</v>
      </c>
      <c r="O77" s="353">
        <f t="shared" si="16"/>
        <v>0</v>
      </c>
      <c r="P77" s="353">
        <f t="shared" si="16"/>
        <v>0</v>
      </c>
      <c r="Q77" s="354">
        <f t="shared" si="15"/>
        <v>0</v>
      </c>
      <c r="R77" s="306"/>
      <c r="S77" s="282"/>
    </row>
    <row r="78" spans="4:19" s="265" customFormat="1" ht="15.75">
      <c r="D78" s="264"/>
      <c r="E78" s="339" t="s">
        <v>17</v>
      </c>
      <c r="F78" s="340" t="s">
        <v>2</v>
      </c>
      <c r="G78" s="341" t="s">
        <v>20</v>
      </c>
      <c r="H78" s="340" t="s">
        <v>115</v>
      </c>
      <c r="I78" s="342" t="s">
        <v>20</v>
      </c>
      <c r="J78" s="460" t="s">
        <v>578</v>
      </c>
      <c r="K78" s="335"/>
      <c r="L78" s="336"/>
      <c r="M78" s="336"/>
      <c r="N78" s="336"/>
      <c r="O78" s="336"/>
      <c r="P78" s="336"/>
      <c r="Q78" s="337">
        <f t="shared" si="15"/>
        <v>0</v>
      </c>
      <c r="R78" s="306"/>
      <c r="S78" s="281"/>
    </row>
    <row r="79" spans="4:19" s="265" customFormat="1" ht="15.75">
      <c r="D79" s="264"/>
      <c r="E79" s="339" t="s">
        <v>17</v>
      </c>
      <c r="F79" s="340" t="s">
        <v>2</v>
      </c>
      <c r="G79" s="341" t="s">
        <v>20</v>
      </c>
      <c r="H79" s="340" t="s">
        <v>115</v>
      </c>
      <c r="I79" s="342" t="s">
        <v>23</v>
      </c>
      <c r="J79" s="460" t="s">
        <v>579</v>
      </c>
      <c r="K79" s="335"/>
      <c r="L79" s="336"/>
      <c r="M79" s="336"/>
      <c r="N79" s="336"/>
      <c r="O79" s="336"/>
      <c r="P79" s="336"/>
      <c r="Q79" s="337">
        <f t="shared" si="15"/>
        <v>0</v>
      </c>
      <c r="R79" s="306"/>
      <c r="S79" s="281"/>
    </row>
    <row r="80" spans="4:19" s="265" customFormat="1" ht="15.75">
      <c r="D80" s="264"/>
      <c r="E80" s="339" t="s">
        <v>17</v>
      </c>
      <c r="F80" s="340" t="s">
        <v>2</v>
      </c>
      <c r="G80" s="341" t="s">
        <v>20</v>
      </c>
      <c r="H80" s="340" t="s">
        <v>115</v>
      </c>
      <c r="I80" s="342" t="s">
        <v>27</v>
      </c>
      <c r="J80" s="460" t="s">
        <v>119</v>
      </c>
      <c r="K80" s="335"/>
      <c r="L80" s="336"/>
      <c r="M80" s="336"/>
      <c r="N80" s="336"/>
      <c r="O80" s="336"/>
      <c r="P80" s="336"/>
      <c r="Q80" s="337">
        <f t="shared" si="15"/>
        <v>0</v>
      </c>
      <c r="R80" s="306"/>
      <c r="S80" s="281"/>
    </row>
    <row r="81" spans="4:19" s="265" customFormat="1" ht="15.75">
      <c r="D81" s="264"/>
      <c r="E81" s="339" t="s">
        <v>17</v>
      </c>
      <c r="F81" s="340" t="s">
        <v>2</v>
      </c>
      <c r="G81" s="341" t="s">
        <v>20</v>
      </c>
      <c r="H81" s="340" t="s">
        <v>115</v>
      </c>
      <c r="I81" s="342" t="s">
        <v>31</v>
      </c>
      <c r="J81" s="460" t="s">
        <v>120</v>
      </c>
      <c r="K81" s="335"/>
      <c r="L81" s="336"/>
      <c r="M81" s="336"/>
      <c r="N81" s="336"/>
      <c r="O81" s="336"/>
      <c r="P81" s="336"/>
      <c r="Q81" s="337">
        <f t="shared" si="15"/>
        <v>0</v>
      </c>
      <c r="R81" s="306"/>
      <c r="S81" s="281"/>
    </row>
    <row r="82" spans="5:19" ht="15.75">
      <c r="E82" s="323" t="s">
        <v>17</v>
      </c>
      <c r="F82" s="324" t="s">
        <v>2</v>
      </c>
      <c r="G82" s="325" t="s">
        <v>20</v>
      </c>
      <c r="H82" s="324" t="s">
        <v>121</v>
      </c>
      <c r="I82" s="334"/>
      <c r="J82" s="347" t="s">
        <v>122</v>
      </c>
      <c r="K82" s="352"/>
      <c r="L82" s="353"/>
      <c r="M82" s="353"/>
      <c r="N82" s="353"/>
      <c r="O82" s="353"/>
      <c r="P82" s="353"/>
      <c r="Q82" s="354">
        <f t="shared" si="15"/>
        <v>0</v>
      </c>
      <c r="R82" s="306"/>
      <c r="S82" s="282"/>
    </row>
    <row r="83" spans="5:19" ht="15.75">
      <c r="E83" s="323" t="s">
        <v>17</v>
      </c>
      <c r="F83" s="324" t="s">
        <v>2</v>
      </c>
      <c r="G83" s="325" t="s">
        <v>20</v>
      </c>
      <c r="H83" s="324" t="s">
        <v>123</v>
      </c>
      <c r="I83" s="334"/>
      <c r="J83" s="347" t="s">
        <v>124</v>
      </c>
      <c r="K83" s="352"/>
      <c r="L83" s="353"/>
      <c r="M83" s="353"/>
      <c r="N83" s="353"/>
      <c r="O83" s="353"/>
      <c r="P83" s="353"/>
      <c r="Q83" s="354">
        <f t="shared" si="15"/>
        <v>0</v>
      </c>
      <c r="R83" s="306"/>
      <c r="S83" s="282"/>
    </row>
    <row r="84" spans="5:19" ht="15.75">
      <c r="E84" s="323" t="s">
        <v>17</v>
      </c>
      <c r="F84" s="324" t="s">
        <v>2</v>
      </c>
      <c r="G84" s="325" t="s">
        <v>20</v>
      </c>
      <c r="H84" s="324" t="s">
        <v>125</v>
      </c>
      <c r="I84" s="334"/>
      <c r="J84" s="338" t="s">
        <v>126</v>
      </c>
      <c r="K84" s="352">
        <f aca="true" t="shared" si="17" ref="K84:P84">SUM(K85:K86)</f>
        <v>0</v>
      </c>
      <c r="L84" s="353">
        <f t="shared" si="17"/>
        <v>0</v>
      </c>
      <c r="M84" s="353">
        <f t="shared" si="17"/>
        <v>0</v>
      </c>
      <c r="N84" s="353">
        <f t="shared" si="17"/>
        <v>0</v>
      </c>
      <c r="O84" s="353">
        <f t="shared" si="17"/>
        <v>0</v>
      </c>
      <c r="P84" s="353">
        <f t="shared" si="17"/>
        <v>0</v>
      </c>
      <c r="Q84" s="354">
        <f t="shared" si="15"/>
        <v>0</v>
      </c>
      <c r="R84" s="306"/>
      <c r="S84" s="282"/>
    </row>
    <row r="85" spans="4:19" s="265" customFormat="1" ht="15.75">
      <c r="D85" s="264"/>
      <c r="E85" s="355" t="s">
        <v>17</v>
      </c>
      <c r="F85" s="344" t="s">
        <v>2</v>
      </c>
      <c r="G85" s="356" t="s">
        <v>20</v>
      </c>
      <c r="H85" s="344" t="s">
        <v>125</v>
      </c>
      <c r="I85" s="357" t="s">
        <v>20</v>
      </c>
      <c r="J85" s="412" t="s">
        <v>127</v>
      </c>
      <c r="K85" s="335"/>
      <c r="L85" s="336"/>
      <c r="M85" s="336"/>
      <c r="N85" s="336"/>
      <c r="O85" s="336"/>
      <c r="P85" s="336"/>
      <c r="Q85" s="337">
        <f t="shared" si="15"/>
        <v>0</v>
      </c>
      <c r="R85" s="306"/>
      <c r="S85" s="281"/>
    </row>
    <row r="86" spans="4:19" s="265" customFormat="1" ht="15.75">
      <c r="D86" s="264"/>
      <c r="E86" s="355" t="s">
        <v>17</v>
      </c>
      <c r="F86" s="344" t="s">
        <v>2</v>
      </c>
      <c r="G86" s="356" t="s">
        <v>20</v>
      </c>
      <c r="H86" s="344" t="s">
        <v>125</v>
      </c>
      <c r="I86" s="357" t="s">
        <v>23</v>
      </c>
      <c r="J86" s="412" t="s">
        <v>128</v>
      </c>
      <c r="K86" s="335"/>
      <c r="L86" s="336"/>
      <c r="M86" s="336"/>
      <c r="N86" s="336"/>
      <c r="O86" s="336"/>
      <c r="P86" s="336"/>
      <c r="Q86" s="337">
        <f t="shared" si="15"/>
        <v>0</v>
      </c>
      <c r="R86" s="306"/>
      <c r="S86" s="281"/>
    </row>
    <row r="87" spans="5:19" ht="15.75">
      <c r="E87" s="323" t="s">
        <v>17</v>
      </c>
      <c r="F87" s="324" t="s">
        <v>2</v>
      </c>
      <c r="G87" s="325" t="s">
        <v>20</v>
      </c>
      <c r="H87" s="324" t="s">
        <v>129</v>
      </c>
      <c r="I87" s="358"/>
      <c r="J87" s="346" t="s">
        <v>130</v>
      </c>
      <c r="K87" s="352"/>
      <c r="L87" s="353"/>
      <c r="M87" s="353"/>
      <c r="N87" s="353"/>
      <c r="O87" s="353"/>
      <c r="P87" s="353"/>
      <c r="Q87" s="354">
        <f t="shared" si="15"/>
        <v>0</v>
      </c>
      <c r="R87" s="306"/>
      <c r="S87" s="282"/>
    </row>
    <row r="88" spans="5:19" ht="15.75">
      <c r="E88" s="323" t="s">
        <v>17</v>
      </c>
      <c r="F88" s="324" t="s">
        <v>2</v>
      </c>
      <c r="G88" s="325" t="s">
        <v>20</v>
      </c>
      <c r="H88" s="324" t="s">
        <v>131</v>
      </c>
      <c r="I88" s="358"/>
      <c r="J88" s="346" t="s">
        <v>132</v>
      </c>
      <c r="K88" s="352"/>
      <c r="L88" s="353"/>
      <c r="M88" s="353"/>
      <c r="N88" s="353"/>
      <c r="O88" s="353"/>
      <c r="P88" s="353"/>
      <c r="Q88" s="354">
        <f t="shared" si="15"/>
        <v>0</v>
      </c>
      <c r="R88" s="306"/>
      <c r="S88" s="282"/>
    </row>
    <row r="89" spans="5:19" ht="15.75">
      <c r="E89" s="323" t="s">
        <v>17</v>
      </c>
      <c r="F89" s="324" t="s">
        <v>2</v>
      </c>
      <c r="G89" s="325" t="s">
        <v>20</v>
      </c>
      <c r="H89" s="324" t="s">
        <v>133</v>
      </c>
      <c r="I89" s="326"/>
      <c r="J89" s="338" t="s">
        <v>134</v>
      </c>
      <c r="K89" s="352"/>
      <c r="L89" s="353"/>
      <c r="M89" s="353"/>
      <c r="N89" s="353"/>
      <c r="O89" s="353"/>
      <c r="P89" s="353"/>
      <c r="Q89" s="354">
        <f t="shared" si="15"/>
        <v>0</v>
      </c>
      <c r="R89" s="306"/>
      <c r="S89" s="282"/>
    </row>
    <row r="90" spans="5:19" ht="15.75">
      <c r="E90" s="323" t="s">
        <v>17</v>
      </c>
      <c r="F90" s="324" t="s">
        <v>2</v>
      </c>
      <c r="G90" s="325" t="s">
        <v>20</v>
      </c>
      <c r="H90" s="324" t="s">
        <v>135</v>
      </c>
      <c r="I90" s="326"/>
      <c r="J90" s="338" t="s">
        <v>136</v>
      </c>
      <c r="K90" s="352"/>
      <c r="L90" s="353"/>
      <c r="M90" s="353"/>
      <c r="N90" s="353"/>
      <c r="O90" s="353"/>
      <c r="P90" s="353"/>
      <c r="Q90" s="354">
        <f t="shared" si="15"/>
        <v>0</v>
      </c>
      <c r="R90" s="306"/>
      <c r="S90" s="282"/>
    </row>
    <row r="91" spans="5:19" ht="15.75">
      <c r="E91" s="323" t="s">
        <v>17</v>
      </c>
      <c r="F91" s="324" t="s">
        <v>2</v>
      </c>
      <c r="G91" s="325" t="s">
        <v>20</v>
      </c>
      <c r="H91" s="324" t="s">
        <v>137</v>
      </c>
      <c r="I91" s="326"/>
      <c r="J91" s="338" t="s">
        <v>138</v>
      </c>
      <c r="K91" s="352"/>
      <c r="L91" s="353"/>
      <c r="M91" s="353"/>
      <c r="N91" s="353"/>
      <c r="O91" s="353"/>
      <c r="P91" s="353"/>
      <c r="Q91" s="354">
        <f t="shared" si="15"/>
        <v>0</v>
      </c>
      <c r="R91" s="306"/>
      <c r="S91" s="282"/>
    </row>
    <row r="92" spans="5:19" ht="15.75">
      <c r="E92" s="323" t="s">
        <v>17</v>
      </c>
      <c r="F92" s="324" t="s">
        <v>2</v>
      </c>
      <c r="G92" s="325" t="s">
        <v>20</v>
      </c>
      <c r="H92" s="324" t="s">
        <v>139</v>
      </c>
      <c r="I92" s="326"/>
      <c r="J92" s="338" t="s">
        <v>140</v>
      </c>
      <c r="K92" s="352"/>
      <c r="L92" s="353"/>
      <c r="M92" s="353"/>
      <c r="N92" s="353"/>
      <c r="O92" s="353"/>
      <c r="P92" s="353"/>
      <c r="Q92" s="354">
        <f t="shared" si="15"/>
        <v>0</v>
      </c>
      <c r="R92" s="306"/>
      <c r="S92" s="282"/>
    </row>
    <row r="93" spans="5:19" ht="15.75">
      <c r="E93" s="323" t="s">
        <v>17</v>
      </c>
      <c r="F93" s="324" t="s">
        <v>2</v>
      </c>
      <c r="G93" s="325" t="s">
        <v>20</v>
      </c>
      <c r="H93" s="324" t="s">
        <v>141</v>
      </c>
      <c r="I93" s="326"/>
      <c r="J93" s="338" t="s">
        <v>142</v>
      </c>
      <c r="K93" s="352"/>
      <c r="L93" s="353"/>
      <c r="M93" s="353"/>
      <c r="N93" s="353"/>
      <c r="O93" s="353"/>
      <c r="P93" s="353"/>
      <c r="Q93" s="354">
        <f t="shared" si="15"/>
        <v>0</v>
      </c>
      <c r="R93" s="306"/>
      <c r="S93" s="282"/>
    </row>
    <row r="94" spans="5:19" ht="15.75">
      <c r="E94" s="323" t="s">
        <v>17</v>
      </c>
      <c r="F94" s="324" t="s">
        <v>2</v>
      </c>
      <c r="G94" s="325" t="s">
        <v>20</v>
      </c>
      <c r="H94" s="324" t="s">
        <v>143</v>
      </c>
      <c r="I94" s="326"/>
      <c r="J94" s="338" t="s">
        <v>144</v>
      </c>
      <c r="K94" s="352"/>
      <c r="L94" s="353"/>
      <c r="M94" s="353"/>
      <c r="N94" s="353"/>
      <c r="O94" s="353"/>
      <c r="P94" s="353"/>
      <c r="Q94" s="354">
        <f t="shared" si="15"/>
        <v>0</v>
      </c>
      <c r="R94" s="306"/>
      <c r="S94" s="282"/>
    </row>
    <row r="95" spans="5:19" ht="15.75">
      <c r="E95" s="323" t="s">
        <v>17</v>
      </c>
      <c r="F95" s="324" t="s">
        <v>2</v>
      </c>
      <c r="G95" s="325" t="s">
        <v>20</v>
      </c>
      <c r="H95" s="324" t="s">
        <v>145</v>
      </c>
      <c r="I95" s="326"/>
      <c r="J95" s="338" t="s">
        <v>146</v>
      </c>
      <c r="K95" s="352"/>
      <c r="L95" s="353"/>
      <c r="M95" s="353"/>
      <c r="N95" s="353"/>
      <c r="O95" s="353"/>
      <c r="P95" s="353"/>
      <c r="Q95" s="354">
        <f t="shared" si="15"/>
        <v>0</v>
      </c>
      <c r="R95" s="306"/>
      <c r="S95" s="282"/>
    </row>
    <row r="96" spans="5:19" ht="15.75">
      <c r="E96" s="323" t="s">
        <v>17</v>
      </c>
      <c r="F96" s="324" t="s">
        <v>2</v>
      </c>
      <c r="G96" s="325" t="s">
        <v>20</v>
      </c>
      <c r="H96" s="324" t="s">
        <v>147</v>
      </c>
      <c r="I96" s="326"/>
      <c r="J96" s="338" t="s">
        <v>148</v>
      </c>
      <c r="K96" s="352"/>
      <c r="L96" s="353"/>
      <c r="M96" s="353"/>
      <c r="N96" s="353"/>
      <c r="O96" s="353"/>
      <c r="P96" s="353"/>
      <c r="Q96" s="354">
        <f t="shared" si="15"/>
        <v>0</v>
      </c>
      <c r="R96" s="306"/>
      <c r="S96" s="282"/>
    </row>
    <row r="97" spans="5:19" ht="15.75">
      <c r="E97" s="323" t="s">
        <v>17</v>
      </c>
      <c r="F97" s="324" t="s">
        <v>2</v>
      </c>
      <c r="G97" s="325" t="s">
        <v>20</v>
      </c>
      <c r="H97" s="324" t="s">
        <v>149</v>
      </c>
      <c r="I97" s="326"/>
      <c r="J97" s="338" t="s">
        <v>150</v>
      </c>
      <c r="K97" s="352"/>
      <c r="L97" s="353"/>
      <c r="M97" s="353"/>
      <c r="N97" s="353"/>
      <c r="O97" s="353"/>
      <c r="P97" s="353"/>
      <c r="Q97" s="354">
        <f t="shared" si="15"/>
        <v>0</v>
      </c>
      <c r="R97" s="306"/>
      <c r="S97" s="282"/>
    </row>
    <row r="98" spans="4:19" s="267" customFormat="1" ht="15.75">
      <c r="D98" s="266"/>
      <c r="E98" s="323" t="s">
        <v>17</v>
      </c>
      <c r="F98" s="324" t="s">
        <v>2</v>
      </c>
      <c r="G98" s="325" t="s">
        <v>20</v>
      </c>
      <c r="H98" s="324" t="s">
        <v>151</v>
      </c>
      <c r="I98" s="326"/>
      <c r="J98" s="338" t="s">
        <v>152</v>
      </c>
      <c r="K98" s="328">
        <v>16538</v>
      </c>
      <c r="L98" s="329"/>
      <c r="M98" s="329"/>
      <c r="N98" s="329"/>
      <c r="O98" s="329"/>
      <c r="P98" s="329"/>
      <c r="Q98" s="354">
        <f t="shared" si="15"/>
        <v>16538</v>
      </c>
      <c r="R98" s="306">
        <v>13053</v>
      </c>
      <c r="S98" s="280"/>
    </row>
    <row r="99" spans="5:19" ht="15.75">
      <c r="E99" s="348" t="s">
        <v>17</v>
      </c>
      <c r="F99" s="349" t="s">
        <v>2</v>
      </c>
      <c r="G99" s="350" t="s">
        <v>20</v>
      </c>
      <c r="H99" s="349" t="s">
        <v>153</v>
      </c>
      <c r="I99" s="351"/>
      <c r="J99" s="462" t="s">
        <v>154</v>
      </c>
      <c r="K99" s="352">
        <f aca="true" t="shared" si="18" ref="K99:P99">SUM(K100)</f>
        <v>0</v>
      </c>
      <c r="L99" s="353">
        <f t="shared" si="18"/>
        <v>0</v>
      </c>
      <c r="M99" s="353">
        <f t="shared" si="18"/>
        <v>0</v>
      </c>
      <c r="N99" s="353">
        <f t="shared" si="18"/>
        <v>0</v>
      </c>
      <c r="O99" s="353">
        <f t="shared" si="18"/>
        <v>0</v>
      </c>
      <c r="P99" s="353">
        <f t="shared" si="18"/>
        <v>0</v>
      </c>
      <c r="Q99" s="354">
        <f t="shared" si="15"/>
        <v>0</v>
      </c>
      <c r="R99" s="306"/>
      <c r="S99" s="282"/>
    </row>
    <row r="100" spans="4:19" s="265" customFormat="1" ht="15.75">
      <c r="D100" s="264"/>
      <c r="E100" s="331" t="s">
        <v>17</v>
      </c>
      <c r="F100" s="332" t="s">
        <v>2</v>
      </c>
      <c r="G100" s="333" t="s">
        <v>20</v>
      </c>
      <c r="H100" s="332" t="s">
        <v>153</v>
      </c>
      <c r="I100" s="333" t="s">
        <v>20</v>
      </c>
      <c r="J100" s="412" t="s">
        <v>155</v>
      </c>
      <c r="K100" s="335"/>
      <c r="L100" s="336"/>
      <c r="M100" s="336"/>
      <c r="N100" s="336"/>
      <c r="O100" s="336"/>
      <c r="P100" s="336"/>
      <c r="Q100" s="337">
        <f t="shared" si="15"/>
        <v>0</v>
      </c>
      <c r="R100" s="306"/>
      <c r="S100" s="281"/>
    </row>
    <row r="101" spans="5:19" ht="15.75">
      <c r="E101" s="323" t="s">
        <v>17</v>
      </c>
      <c r="F101" s="324" t="s">
        <v>2</v>
      </c>
      <c r="G101" s="325" t="s">
        <v>20</v>
      </c>
      <c r="H101" s="324" t="s">
        <v>59</v>
      </c>
      <c r="I101" s="357"/>
      <c r="J101" s="338" t="s">
        <v>156</v>
      </c>
      <c r="K101" s="352"/>
      <c r="L101" s="353"/>
      <c r="M101" s="353"/>
      <c r="N101" s="353"/>
      <c r="O101" s="353"/>
      <c r="P101" s="353"/>
      <c r="Q101" s="354">
        <f t="shared" si="15"/>
        <v>0</v>
      </c>
      <c r="R101" s="306"/>
      <c r="S101" s="282"/>
    </row>
    <row r="102" spans="5:19" ht="47.25">
      <c r="E102" s="331"/>
      <c r="F102" s="332"/>
      <c r="G102" s="333"/>
      <c r="H102" s="332"/>
      <c r="I102" s="357"/>
      <c r="J102" s="359" t="s">
        <v>157</v>
      </c>
      <c r="K102" s="352"/>
      <c r="L102" s="353"/>
      <c r="M102" s="353"/>
      <c r="N102" s="353"/>
      <c r="O102" s="353"/>
      <c r="P102" s="353"/>
      <c r="Q102" s="354">
        <f t="shared" si="15"/>
        <v>0</v>
      </c>
      <c r="R102" s="306"/>
      <c r="S102" s="282"/>
    </row>
    <row r="103" spans="4:19" s="269" customFormat="1" ht="12" customHeight="1">
      <c r="D103" s="268"/>
      <c r="E103" s="316" t="s">
        <v>17</v>
      </c>
      <c r="F103" s="317" t="s">
        <v>2</v>
      </c>
      <c r="G103" s="318" t="s">
        <v>23</v>
      </c>
      <c r="H103" s="317"/>
      <c r="I103" s="319"/>
      <c r="J103" s="459" t="s">
        <v>158</v>
      </c>
      <c r="K103" s="320">
        <f aca="true" t="shared" si="19" ref="K103:P103">SUM(K104:K106)</f>
        <v>7993</v>
      </c>
      <c r="L103" s="321">
        <f t="shared" si="19"/>
        <v>0</v>
      </c>
      <c r="M103" s="321">
        <f t="shared" si="19"/>
        <v>0</v>
      </c>
      <c r="N103" s="321">
        <f t="shared" si="19"/>
        <v>0</v>
      </c>
      <c r="O103" s="321">
        <f t="shared" si="19"/>
        <v>0</v>
      </c>
      <c r="P103" s="321">
        <f t="shared" si="19"/>
        <v>0</v>
      </c>
      <c r="Q103" s="322">
        <f>Q104+Q105+Q106</f>
        <v>7993</v>
      </c>
      <c r="R103" s="315"/>
      <c r="S103" s="279"/>
    </row>
    <row r="104" spans="4:19" s="267" customFormat="1" ht="15.75">
      <c r="D104" s="266"/>
      <c r="E104" s="323" t="s">
        <v>17</v>
      </c>
      <c r="F104" s="324" t="s">
        <v>2</v>
      </c>
      <c r="G104" s="325" t="s">
        <v>23</v>
      </c>
      <c r="H104" s="324" t="s">
        <v>20</v>
      </c>
      <c r="I104" s="326"/>
      <c r="J104" s="338" t="s">
        <v>159</v>
      </c>
      <c r="K104" s="328">
        <v>4535</v>
      </c>
      <c r="L104" s="329"/>
      <c r="M104" s="329"/>
      <c r="N104" s="329"/>
      <c r="O104" s="329"/>
      <c r="P104" s="329"/>
      <c r="Q104" s="337">
        <f t="shared" si="15"/>
        <v>4535</v>
      </c>
      <c r="R104" s="360">
        <v>6730</v>
      </c>
      <c r="S104" s="286" t="s">
        <v>546</v>
      </c>
    </row>
    <row r="105" spans="4:19" s="267" customFormat="1" ht="15.75">
      <c r="D105" s="266"/>
      <c r="E105" s="323" t="s">
        <v>17</v>
      </c>
      <c r="F105" s="324" t="s">
        <v>2</v>
      </c>
      <c r="G105" s="325" t="s">
        <v>23</v>
      </c>
      <c r="H105" s="324" t="s">
        <v>23</v>
      </c>
      <c r="I105" s="326"/>
      <c r="J105" s="338" t="s">
        <v>160</v>
      </c>
      <c r="K105" s="328">
        <v>3458</v>
      </c>
      <c r="L105" s="329"/>
      <c r="M105" s="329"/>
      <c r="N105" s="329"/>
      <c r="O105" s="329"/>
      <c r="P105" s="329"/>
      <c r="Q105" s="337">
        <f t="shared" si="15"/>
        <v>3458</v>
      </c>
      <c r="R105" s="360">
        <v>2641</v>
      </c>
      <c r="S105" s="284"/>
    </row>
    <row r="106" spans="4:19" s="267" customFormat="1" ht="15.75">
      <c r="D106" s="266"/>
      <c r="E106" s="323" t="s">
        <v>17</v>
      </c>
      <c r="F106" s="324" t="s">
        <v>2</v>
      </c>
      <c r="G106" s="325" t="s">
        <v>23</v>
      </c>
      <c r="H106" s="324" t="s">
        <v>27</v>
      </c>
      <c r="I106" s="326"/>
      <c r="J106" s="338" t="s">
        <v>161</v>
      </c>
      <c r="K106" s="328"/>
      <c r="L106" s="329"/>
      <c r="M106" s="329"/>
      <c r="N106" s="329"/>
      <c r="O106" s="329"/>
      <c r="P106" s="329"/>
      <c r="Q106" s="330">
        <f t="shared" si="15"/>
        <v>0</v>
      </c>
      <c r="R106" s="306"/>
      <c r="S106" s="280"/>
    </row>
    <row r="107" spans="4:19" s="271" customFormat="1" ht="15.75">
      <c r="D107" s="270"/>
      <c r="E107" s="361" t="s">
        <v>17</v>
      </c>
      <c r="F107" s="362" t="s">
        <v>2</v>
      </c>
      <c r="G107" s="363" t="s">
        <v>27</v>
      </c>
      <c r="H107" s="362"/>
      <c r="I107" s="364"/>
      <c r="J107" s="463" t="s">
        <v>162</v>
      </c>
      <c r="K107" s="365">
        <f aca="true" t="shared" si="20" ref="K107:P107">SUM(K108+K111+K115)</f>
        <v>20553</v>
      </c>
      <c r="L107" s="366">
        <f t="shared" si="20"/>
        <v>0</v>
      </c>
      <c r="M107" s="366">
        <f t="shared" si="20"/>
        <v>0</v>
      </c>
      <c r="N107" s="366">
        <f t="shared" si="20"/>
        <v>0</v>
      </c>
      <c r="O107" s="366">
        <f t="shared" si="20"/>
        <v>0</v>
      </c>
      <c r="P107" s="366">
        <f t="shared" si="20"/>
        <v>0</v>
      </c>
      <c r="Q107" s="322">
        <f>Q108+Q111+Q115+Q119</f>
        <v>20553</v>
      </c>
      <c r="R107" s="367"/>
      <c r="S107" s="283"/>
    </row>
    <row r="108" spans="4:19" s="267" customFormat="1" ht="15.75">
      <c r="D108" s="266"/>
      <c r="E108" s="323" t="s">
        <v>17</v>
      </c>
      <c r="F108" s="324" t="s">
        <v>2</v>
      </c>
      <c r="G108" s="325" t="s">
        <v>27</v>
      </c>
      <c r="H108" s="324" t="s">
        <v>20</v>
      </c>
      <c r="I108" s="326"/>
      <c r="J108" s="338" t="s">
        <v>163</v>
      </c>
      <c r="K108" s="328">
        <f aca="true" t="shared" si="21" ref="K108:P108">SUM(K109:K110)</f>
        <v>12332</v>
      </c>
      <c r="L108" s="329">
        <f t="shared" si="21"/>
        <v>0</v>
      </c>
      <c r="M108" s="329">
        <f t="shared" si="21"/>
        <v>0</v>
      </c>
      <c r="N108" s="329">
        <f t="shared" si="21"/>
        <v>0</v>
      </c>
      <c r="O108" s="329">
        <f t="shared" si="21"/>
        <v>0</v>
      </c>
      <c r="P108" s="329">
        <f t="shared" si="21"/>
        <v>0</v>
      </c>
      <c r="Q108" s="337">
        <f t="shared" si="15"/>
        <v>12332</v>
      </c>
      <c r="R108" s="306"/>
      <c r="S108" s="280"/>
    </row>
    <row r="109" spans="4:19" s="265" customFormat="1" ht="15.75">
      <c r="D109" s="264"/>
      <c r="E109" s="331" t="s">
        <v>17</v>
      </c>
      <c r="F109" s="332" t="s">
        <v>2</v>
      </c>
      <c r="G109" s="333" t="s">
        <v>27</v>
      </c>
      <c r="H109" s="332" t="s">
        <v>20</v>
      </c>
      <c r="I109" s="334" t="s">
        <v>20</v>
      </c>
      <c r="J109" s="416" t="s">
        <v>164</v>
      </c>
      <c r="K109" s="335">
        <v>12332</v>
      </c>
      <c r="L109" s="336"/>
      <c r="M109" s="336"/>
      <c r="N109" s="336"/>
      <c r="O109" s="336"/>
      <c r="P109" s="336"/>
      <c r="Q109" s="337">
        <f t="shared" si="15"/>
        <v>12332</v>
      </c>
      <c r="R109" s="306">
        <v>9229</v>
      </c>
      <c r="S109" s="281"/>
    </row>
    <row r="110" spans="4:19" s="265" customFormat="1" ht="15.75">
      <c r="D110" s="264"/>
      <c r="E110" s="331" t="s">
        <v>17</v>
      </c>
      <c r="F110" s="332" t="s">
        <v>2</v>
      </c>
      <c r="G110" s="333" t="s">
        <v>27</v>
      </c>
      <c r="H110" s="332" t="s">
        <v>20</v>
      </c>
      <c r="I110" s="334" t="s">
        <v>23</v>
      </c>
      <c r="J110" s="416" t="s">
        <v>165</v>
      </c>
      <c r="K110" s="335"/>
      <c r="L110" s="336"/>
      <c r="M110" s="336"/>
      <c r="N110" s="336"/>
      <c r="O110" s="336"/>
      <c r="P110" s="336"/>
      <c r="Q110" s="337">
        <f t="shared" si="15"/>
        <v>0</v>
      </c>
      <c r="R110" s="306"/>
      <c r="S110" s="281"/>
    </row>
    <row r="111" spans="4:19" s="267" customFormat="1" ht="15.75">
      <c r="D111" s="266"/>
      <c r="E111" s="323" t="s">
        <v>17</v>
      </c>
      <c r="F111" s="324" t="s">
        <v>2</v>
      </c>
      <c r="G111" s="325" t="s">
        <v>27</v>
      </c>
      <c r="H111" s="324" t="s">
        <v>23</v>
      </c>
      <c r="I111" s="326"/>
      <c r="J111" s="338" t="s">
        <v>166</v>
      </c>
      <c r="K111" s="328">
        <f aca="true" t="shared" si="22" ref="K111:P111">SUM(K112:K114)</f>
        <v>8221</v>
      </c>
      <c r="L111" s="329">
        <f t="shared" si="22"/>
        <v>0</v>
      </c>
      <c r="M111" s="329">
        <f t="shared" si="22"/>
        <v>0</v>
      </c>
      <c r="N111" s="329">
        <f t="shared" si="22"/>
        <v>0</v>
      </c>
      <c r="O111" s="329">
        <f t="shared" si="22"/>
        <v>0</v>
      </c>
      <c r="P111" s="329">
        <f t="shared" si="22"/>
        <v>0</v>
      </c>
      <c r="Q111" s="330">
        <f>SUM(Q112:Q114)</f>
        <v>8221</v>
      </c>
      <c r="R111" s="306"/>
      <c r="S111" s="280"/>
    </row>
    <row r="112" spans="4:19" s="265" customFormat="1" ht="12" customHeight="1">
      <c r="D112" s="264"/>
      <c r="E112" s="331" t="s">
        <v>17</v>
      </c>
      <c r="F112" s="332" t="s">
        <v>2</v>
      </c>
      <c r="G112" s="333" t="s">
        <v>27</v>
      </c>
      <c r="H112" s="332" t="s">
        <v>23</v>
      </c>
      <c r="I112" s="334" t="s">
        <v>20</v>
      </c>
      <c r="J112" s="416" t="s">
        <v>164</v>
      </c>
      <c r="K112" s="335">
        <v>8221</v>
      </c>
      <c r="L112" s="336"/>
      <c r="M112" s="336"/>
      <c r="N112" s="336"/>
      <c r="O112" s="336"/>
      <c r="P112" s="336"/>
      <c r="Q112" s="337">
        <f t="shared" si="15"/>
        <v>8221</v>
      </c>
      <c r="R112" s="306">
        <v>6153</v>
      </c>
      <c r="S112" s="281"/>
    </row>
    <row r="113" spans="4:19" s="265" customFormat="1" ht="15.75">
      <c r="D113" s="264"/>
      <c r="E113" s="331" t="s">
        <v>17</v>
      </c>
      <c r="F113" s="332" t="s">
        <v>2</v>
      </c>
      <c r="G113" s="333" t="s">
        <v>27</v>
      </c>
      <c r="H113" s="332" t="s">
        <v>23</v>
      </c>
      <c r="I113" s="334" t="s">
        <v>23</v>
      </c>
      <c r="J113" s="416" t="s">
        <v>167</v>
      </c>
      <c r="K113" s="335"/>
      <c r="L113" s="336"/>
      <c r="M113" s="336"/>
      <c r="N113" s="336"/>
      <c r="O113" s="336"/>
      <c r="P113" s="336"/>
      <c r="Q113" s="337">
        <f t="shared" si="15"/>
        <v>0</v>
      </c>
      <c r="R113" s="306"/>
      <c r="S113" s="281"/>
    </row>
    <row r="114" spans="4:19" s="265" customFormat="1" ht="15.75">
      <c r="D114" s="264"/>
      <c r="E114" s="331" t="s">
        <v>17</v>
      </c>
      <c r="F114" s="332" t="s">
        <v>2</v>
      </c>
      <c r="G114" s="333" t="s">
        <v>27</v>
      </c>
      <c r="H114" s="332" t="s">
        <v>23</v>
      </c>
      <c r="I114" s="334" t="s">
        <v>27</v>
      </c>
      <c r="J114" s="416" t="s">
        <v>581</v>
      </c>
      <c r="K114" s="335"/>
      <c r="L114" s="336"/>
      <c r="M114" s="336"/>
      <c r="N114" s="336"/>
      <c r="O114" s="336"/>
      <c r="P114" s="336"/>
      <c r="Q114" s="337">
        <f t="shared" si="15"/>
        <v>0</v>
      </c>
      <c r="R114" s="306"/>
      <c r="S114" s="281"/>
    </row>
    <row r="115" spans="4:19" s="267" customFormat="1" ht="15.75">
      <c r="D115" s="266"/>
      <c r="E115" s="323" t="s">
        <v>17</v>
      </c>
      <c r="F115" s="324" t="s">
        <v>2</v>
      </c>
      <c r="G115" s="325" t="s">
        <v>27</v>
      </c>
      <c r="H115" s="324" t="s">
        <v>27</v>
      </c>
      <c r="I115" s="326"/>
      <c r="J115" s="338" t="s">
        <v>169</v>
      </c>
      <c r="K115" s="328">
        <f aca="true" t="shared" si="23" ref="K115:P115">SUM(K116:K120)</f>
        <v>0</v>
      </c>
      <c r="L115" s="329">
        <f t="shared" si="23"/>
        <v>0</v>
      </c>
      <c r="M115" s="329">
        <f t="shared" si="23"/>
        <v>0</v>
      </c>
      <c r="N115" s="329">
        <f t="shared" si="23"/>
        <v>0</v>
      </c>
      <c r="O115" s="329">
        <f t="shared" si="23"/>
        <v>0</v>
      </c>
      <c r="P115" s="329">
        <f t="shared" si="23"/>
        <v>0</v>
      </c>
      <c r="Q115" s="330">
        <f t="shared" si="15"/>
        <v>0</v>
      </c>
      <c r="R115" s="306"/>
      <c r="S115" s="280"/>
    </row>
    <row r="116" spans="4:19" s="265" customFormat="1" ht="15.75">
      <c r="D116" s="264"/>
      <c r="E116" s="331" t="s">
        <v>17</v>
      </c>
      <c r="F116" s="332" t="s">
        <v>2</v>
      </c>
      <c r="G116" s="333" t="s">
        <v>27</v>
      </c>
      <c r="H116" s="332" t="s">
        <v>27</v>
      </c>
      <c r="I116" s="334" t="s">
        <v>20</v>
      </c>
      <c r="J116" s="412" t="s">
        <v>582</v>
      </c>
      <c r="K116" s="335"/>
      <c r="L116" s="336"/>
      <c r="M116" s="336"/>
      <c r="N116" s="336"/>
      <c r="O116" s="336"/>
      <c r="P116" s="336"/>
      <c r="Q116" s="337">
        <f t="shared" si="15"/>
        <v>0</v>
      </c>
      <c r="R116" s="306"/>
      <c r="S116" s="281"/>
    </row>
    <row r="117" spans="4:19" s="265" customFormat="1" ht="15.75">
      <c r="D117" s="264"/>
      <c r="E117" s="355" t="s">
        <v>17</v>
      </c>
      <c r="F117" s="344" t="s">
        <v>2</v>
      </c>
      <c r="G117" s="356" t="s">
        <v>27</v>
      </c>
      <c r="H117" s="344" t="s">
        <v>27</v>
      </c>
      <c r="I117" s="357" t="s">
        <v>23</v>
      </c>
      <c r="J117" s="412" t="s">
        <v>170</v>
      </c>
      <c r="K117" s="335"/>
      <c r="L117" s="336"/>
      <c r="M117" s="336"/>
      <c r="N117" s="336"/>
      <c r="O117" s="336"/>
      <c r="P117" s="336"/>
      <c r="Q117" s="337">
        <f t="shared" si="15"/>
        <v>0</v>
      </c>
      <c r="R117" s="306"/>
      <c r="S117" s="281"/>
    </row>
    <row r="118" spans="4:19" s="265" customFormat="1" ht="15.75">
      <c r="D118" s="264"/>
      <c r="E118" s="355" t="s">
        <v>17</v>
      </c>
      <c r="F118" s="344" t="s">
        <v>2</v>
      </c>
      <c r="G118" s="356" t="s">
        <v>27</v>
      </c>
      <c r="H118" s="344" t="s">
        <v>27</v>
      </c>
      <c r="I118" s="357" t="s">
        <v>27</v>
      </c>
      <c r="J118" s="412" t="s">
        <v>171</v>
      </c>
      <c r="K118" s="335"/>
      <c r="L118" s="336"/>
      <c r="M118" s="336"/>
      <c r="N118" s="336"/>
      <c r="O118" s="336"/>
      <c r="P118" s="336"/>
      <c r="Q118" s="337">
        <f t="shared" si="15"/>
        <v>0</v>
      </c>
      <c r="R118" s="306"/>
      <c r="S118" s="281"/>
    </row>
    <row r="119" spans="4:19" s="265" customFormat="1" ht="15.75">
      <c r="D119" s="264"/>
      <c r="E119" s="355" t="s">
        <v>17</v>
      </c>
      <c r="F119" s="344" t="s">
        <v>2</v>
      </c>
      <c r="G119" s="356" t="s">
        <v>27</v>
      </c>
      <c r="H119" s="344" t="s">
        <v>27</v>
      </c>
      <c r="I119" s="357" t="s">
        <v>31</v>
      </c>
      <c r="J119" s="412" t="s">
        <v>172</v>
      </c>
      <c r="K119" s="335"/>
      <c r="L119" s="336"/>
      <c r="M119" s="336"/>
      <c r="N119" s="336"/>
      <c r="O119" s="336"/>
      <c r="P119" s="336"/>
      <c r="Q119" s="337">
        <f t="shared" si="15"/>
        <v>0</v>
      </c>
      <c r="R119" s="306"/>
      <c r="S119" s="281"/>
    </row>
    <row r="120" spans="4:19" s="265" customFormat="1" ht="15.75">
      <c r="D120" s="264"/>
      <c r="E120" s="355" t="s">
        <v>17</v>
      </c>
      <c r="F120" s="344" t="s">
        <v>2</v>
      </c>
      <c r="G120" s="356" t="s">
        <v>27</v>
      </c>
      <c r="H120" s="344" t="s">
        <v>27</v>
      </c>
      <c r="I120" s="357" t="s">
        <v>37</v>
      </c>
      <c r="J120" s="412" t="s">
        <v>173</v>
      </c>
      <c r="K120" s="335"/>
      <c r="L120" s="336"/>
      <c r="M120" s="336"/>
      <c r="N120" s="336"/>
      <c r="O120" s="336"/>
      <c r="P120" s="336"/>
      <c r="Q120" s="337">
        <f t="shared" si="15"/>
        <v>0</v>
      </c>
      <c r="R120" s="306"/>
      <c r="S120" s="281"/>
    </row>
    <row r="121" spans="4:19" s="269" customFormat="1" ht="15.75">
      <c r="D121" s="268"/>
      <c r="E121" s="316" t="s">
        <v>17</v>
      </c>
      <c r="F121" s="317" t="s">
        <v>2</v>
      </c>
      <c r="G121" s="318" t="s">
        <v>31</v>
      </c>
      <c r="H121" s="317"/>
      <c r="I121" s="319"/>
      <c r="J121" s="459" t="s">
        <v>174</v>
      </c>
      <c r="K121" s="320">
        <f aca="true" t="shared" si="24" ref="K121:P121">SUM(K122:K128)</f>
        <v>40000</v>
      </c>
      <c r="L121" s="321">
        <f t="shared" si="24"/>
        <v>0</v>
      </c>
      <c r="M121" s="321">
        <f t="shared" si="24"/>
        <v>0</v>
      </c>
      <c r="N121" s="321">
        <f t="shared" si="24"/>
        <v>0</v>
      </c>
      <c r="O121" s="321">
        <f t="shared" si="24"/>
        <v>0</v>
      </c>
      <c r="P121" s="321">
        <f t="shared" si="24"/>
        <v>0</v>
      </c>
      <c r="Q121" s="322">
        <f>SUM(Q122:Q128)</f>
        <v>40000</v>
      </c>
      <c r="R121" s="315"/>
      <c r="S121" s="279"/>
    </row>
    <row r="122" spans="4:19" s="267" customFormat="1" ht="15.75">
      <c r="D122" s="266"/>
      <c r="E122" s="323" t="s">
        <v>17</v>
      </c>
      <c r="F122" s="324" t="s">
        <v>2</v>
      </c>
      <c r="G122" s="325" t="s">
        <v>31</v>
      </c>
      <c r="H122" s="324" t="s">
        <v>20</v>
      </c>
      <c r="I122" s="319"/>
      <c r="J122" s="338" t="s">
        <v>175</v>
      </c>
      <c r="K122" s="328"/>
      <c r="L122" s="329"/>
      <c r="M122" s="329"/>
      <c r="N122" s="329"/>
      <c r="O122" s="329"/>
      <c r="P122" s="329"/>
      <c r="Q122" s="330">
        <f t="shared" si="15"/>
        <v>0</v>
      </c>
      <c r="R122" s="306"/>
      <c r="S122" s="280"/>
    </row>
    <row r="123" spans="4:19" s="267" customFormat="1" ht="15.75">
      <c r="D123" s="266"/>
      <c r="E123" s="323" t="s">
        <v>17</v>
      </c>
      <c r="F123" s="324" t="s">
        <v>2</v>
      </c>
      <c r="G123" s="325" t="s">
        <v>31</v>
      </c>
      <c r="H123" s="324" t="s">
        <v>23</v>
      </c>
      <c r="I123" s="319"/>
      <c r="J123" s="338" t="s">
        <v>176</v>
      </c>
      <c r="K123" s="328"/>
      <c r="L123" s="329"/>
      <c r="M123" s="329"/>
      <c r="N123" s="329"/>
      <c r="O123" s="329"/>
      <c r="P123" s="329"/>
      <c r="Q123" s="330">
        <f t="shared" si="15"/>
        <v>0</v>
      </c>
      <c r="R123" s="306"/>
      <c r="S123" s="280"/>
    </row>
    <row r="124" spans="4:19" s="267" customFormat="1" ht="15.75">
      <c r="D124" s="266"/>
      <c r="E124" s="323" t="s">
        <v>17</v>
      </c>
      <c r="F124" s="324" t="s">
        <v>2</v>
      </c>
      <c r="G124" s="325" t="s">
        <v>31</v>
      </c>
      <c r="H124" s="324" t="s">
        <v>27</v>
      </c>
      <c r="I124" s="319"/>
      <c r="J124" s="338" t="s">
        <v>177</v>
      </c>
      <c r="K124" s="328"/>
      <c r="L124" s="329"/>
      <c r="M124" s="329"/>
      <c r="N124" s="329"/>
      <c r="O124" s="329"/>
      <c r="P124" s="329"/>
      <c r="Q124" s="330">
        <f t="shared" si="15"/>
        <v>0</v>
      </c>
      <c r="R124" s="306"/>
      <c r="S124" s="280"/>
    </row>
    <row r="125" spans="4:19" s="267" customFormat="1" ht="15.75">
      <c r="D125" s="266"/>
      <c r="E125" s="323" t="s">
        <v>17</v>
      </c>
      <c r="F125" s="324" t="s">
        <v>2</v>
      </c>
      <c r="G125" s="325" t="s">
        <v>31</v>
      </c>
      <c r="H125" s="324" t="s">
        <v>31</v>
      </c>
      <c r="I125" s="319"/>
      <c r="J125" s="338" t="s">
        <v>178</v>
      </c>
      <c r="K125" s="328"/>
      <c r="L125" s="329"/>
      <c r="M125" s="329"/>
      <c r="N125" s="329"/>
      <c r="O125" s="329"/>
      <c r="P125" s="329"/>
      <c r="Q125" s="330">
        <f t="shared" si="15"/>
        <v>0</v>
      </c>
      <c r="R125" s="306"/>
      <c r="S125" s="280"/>
    </row>
    <row r="126" spans="4:19" s="267" customFormat="1" ht="15.75">
      <c r="D126" s="266"/>
      <c r="E126" s="323" t="s">
        <v>17</v>
      </c>
      <c r="F126" s="324" t="s">
        <v>2</v>
      </c>
      <c r="G126" s="325" t="s">
        <v>31</v>
      </c>
      <c r="H126" s="324" t="s">
        <v>37</v>
      </c>
      <c r="I126" s="326"/>
      <c r="J126" s="338" t="s">
        <v>179</v>
      </c>
      <c r="K126" s="320">
        <v>20000</v>
      </c>
      <c r="L126" s="321"/>
      <c r="M126" s="321"/>
      <c r="N126" s="321"/>
      <c r="O126" s="321"/>
      <c r="P126" s="321"/>
      <c r="Q126" s="330">
        <f t="shared" si="15"/>
        <v>20000</v>
      </c>
      <c r="R126" s="306">
        <v>15000</v>
      </c>
      <c r="S126" s="280"/>
    </row>
    <row r="127" spans="4:19" s="267" customFormat="1" ht="15.75">
      <c r="D127" s="266"/>
      <c r="E127" s="323" t="s">
        <v>17</v>
      </c>
      <c r="F127" s="324" t="s">
        <v>2</v>
      </c>
      <c r="G127" s="325" t="s">
        <v>31</v>
      </c>
      <c r="H127" s="324" t="s">
        <v>39</v>
      </c>
      <c r="I127" s="326"/>
      <c r="J127" s="338" t="s">
        <v>180</v>
      </c>
      <c r="K127" s="320">
        <v>20000</v>
      </c>
      <c r="L127" s="321"/>
      <c r="M127" s="321"/>
      <c r="N127" s="321"/>
      <c r="O127" s="321"/>
      <c r="P127" s="321"/>
      <c r="Q127" s="330">
        <f t="shared" si="15"/>
        <v>20000</v>
      </c>
      <c r="R127" s="306">
        <v>15000</v>
      </c>
      <c r="S127" s="280"/>
    </row>
    <row r="128" spans="4:19" s="267" customFormat="1" ht="15.75">
      <c r="D128" s="266"/>
      <c r="E128" s="323" t="s">
        <v>17</v>
      </c>
      <c r="F128" s="324" t="s">
        <v>2</v>
      </c>
      <c r="G128" s="325" t="s">
        <v>31</v>
      </c>
      <c r="H128" s="324" t="s">
        <v>41</v>
      </c>
      <c r="I128" s="326"/>
      <c r="J128" s="338" t="s">
        <v>181</v>
      </c>
      <c r="K128" s="320"/>
      <c r="L128" s="321"/>
      <c r="M128" s="321"/>
      <c r="N128" s="321"/>
      <c r="O128" s="321"/>
      <c r="P128" s="321"/>
      <c r="Q128" s="330">
        <f t="shared" si="15"/>
        <v>0</v>
      </c>
      <c r="R128" s="306"/>
      <c r="S128" s="280"/>
    </row>
    <row r="129" spans="4:19" s="269" customFormat="1" ht="15.75">
      <c r="D129" s="268"/>
      <c r="E129" s="316" t="s">
        <v>17</v>
      </c>
      <c r="F129" s="317" t="s">
        <v>2</v>
      </c>
      <c r="G129" s="318" t="s">
        <v>37</v>
      </c>
      <c r="H129" s="317"/>
      <c r="I129" s="319"/>
      <c r="J129" s="459" t="s">
        <v>182</v>
      </c>
      <c r="K129" s="320">
        <f aca="true" t="shared" si="25" ref="K129:P129">SUM(K130+K133+K134+K136)</f>
        <v>6200</v>
      </c>
      <c r="L129" s="321">
        <f t="shared" si="25"/>
        <v>0</v>
      </c>
      <c r="M129" s="321">
        <f t="shared" si="25"/>
        <v>0</v>
      </c>
      <c r="N129" s="321">
        <f t="shared" si="25"/>
        <v>0</v>
      </c>
      <c r="O129" s="321">
        <f t="shared" si="25"/>
        <v>0</v>
      </c>
      <c r="P129" s="321">
        <f t="shared" si="25"/>
        <v>0</v>
      </c>
      <c r="Q129" s="322">
        <f>Q130+Q133+Q134+Q136</f>
        <v>6200</v>
      </c>
      <c r="R129" s="315"/>
      <c r="S129" s="279"/>
    </row>
    <row r="130" spans="4:19" s="267" customFormat="1" ht="15.75">
      <c r="D130" s="266"/>
      <c r="E130" s="323" t="s">
        <v>17</v>
      </c>
      <c r="F130" s="324" t="s">
        <v>2</v>
      </c>
      <c r="G130" s="325" t="s">
        <v>37</v>
      </c>
      <c r="H130" s="324" t="s">
        <v>20</v>
      </c>
      <c r="I130" s="326"/>
      <c r="J130" s="338" t="s">
        <v>183</v>
      </c>
      <c r="K130" s="328">
        <f aca="true" t="shared" si="26" ref="K130:P130">SUM(K131:K132)</f>
        <v>3600</v>
      </c>
      <c r="L130" s="329">
        <f t="shared" si="26"/>
        <v>0</v>
      </c>
      <c r="M130" s="329">
        <f t="shared" si="26"/>
        <v>0</v>
      </c>
      <c r="N130" s="329">
        <f t="shared" si="26"/>
        <v>0</v>
      </c>
      <c r="O130" s="329">
        <f t="shared" si="26"/>
        <v>0</v>
      </c>
      <c r="P130" s="329">
        <f t="shared" si="26"/>
        <v>0</v>
      </c>
      <c r="Q130" s="330">
        <f>SUM(Q131:Q132)</f>
        <v>3600</v>
      </c>
      <c r="R130" s="306"/>
      <c r="S130" s="280"/>
    </row>
    <row r="131" spans="4:19" s="265" customFormat="1" ht="15.75">
      <c r="D131" s="264"/>
      <c r="E131" s="355" t="s">
        <v>17</v>
      </c>
      <c r="F131" s="344" t="s">
        <v>2</v>
      </c>
      <c r="G131" s="333" t="s">
        <v>37</v>
      </c>
      <c r="H131" s="332" t="s">
        <v>20</v>
      </c>
      <c r="I131" s="334" t="s">
        <v>20</v>
      </c>
      <c r="J131" s="416" t="s">
        <v>184</v>
      </c>
      <c r="K131" s="335">
        <v>1800</v>
      </c>
      <c r="L131" s="336"/>
      <c r="M131" s="336"/>
      <c r="N131" s="336"/>
      <c r="O131" s="336"/>
      <c r="P131" s="336"/>
      <c r="Q131" s="330">
        <f aca="true" t="shared" si="27" ref="Q131:Q136">SUM(K131:P131)</f>
        <v>1800</v>
      </c>
      <c r="R131" s="306">
        <v>1500</v>
      </c>
      <c r="S131" s="281"/>
    </row>
    <row r="132" spans="4:19" s="265" customFormat="1" ht="15.75">
      <c r="D132" s="264"/>
      <c r="E132" s="355" t="s">
        <v>17</v>
      </c>
      <c r="F132" s="344" t="s">
        <v>2</v>
      </c>
      <c r="G132" s="333" t="s">
        <v>37</v>
      </c>
      <c r="H132" s="332" t="s">
        <v>20</v>
      </c>
      <c r="I132" s="334" t="s">
        <v>23</v>
      </c>
      <c r="J132" s="416" t="s">
        <v>185</v>
      </c>
      <c r="K132" s="335">
        <v>1800</v>
      </c>
      <c r="L132" s="336"/>
      <c r="M132" s="336"/>
      <c r="N132" s="336"/>
      <c r="O132" s="336"/>
      <c r="P132" s="336"/>
      <c r="Q132" s="330">
        <f t="shared" si="27"/>
        <v>1800</v>
      </c>
      <c r="R132" s="306">
        <v>1500</v>
      </c>
      <c r="S132" s="281"/>
    </row>
    <row r="133" spans="4:19" s="267" customFormat="1" ht="15.75">
      <c r="D133" s="266"/>
      <c r="E133" s="323" t="s">
        <v>17</v>
      </c>
      <c r="F133" s="324" t="s">
        <v>2</v>
      </c>
      <c r="G133" s="325" t="s">
        <v>37</v>
      </c>
      <c r="H133" s="324" t="s">
        <v>23</v>
      </c>
      <c r="I133" s="326"/>
      <c r="J133" s="338" t="s">
        <v>186</v>
      </c>
      <c r="K133" s="328">
        <v>1200</v>
      </c>
      <c r="L133" s="329"/>
      <c r="M133" s="329"/>
      <c r="N133" s="329"/>
      <c r="O133" s="329"/>
      <c r="P133" s="329"/>
      <c r="Q133" s="330">
        <f t="shared" si="27"/>
        <v>1200</v>
      </c>
      <c r="R133" s="306">
        <v>1000</v>
      </c>
      <c r="S133" s="280"/>
    </row>
    <row r="134" spans="4:19" s="267" customFormat="1" ht="15.75">
      <c r="D134" s="266"/>
      <c r="E134" s="323" t="s">
        <v>17</v>
      </c>
      <c r="F134" s="324" t="s">
        <v>2</v>
      </c>
      <c r="G134" s="325" t="s">
        <v>37</v>
      </c>
      <c r="H134" s="324" t="s">
        <v>27</v>
      </c>
      <c r="I134" s="326"/>
      <c r="J134" s="338" t="s">
        <v>187</v>
      </c>
      <c r="K134" s="328">
        <f aca="true" t="shared" si="28" ref="K134:P134">SUM(K135)</f>
        <v>1000</v>
      </c>
      <c r="L134" s="329">
        <f t="shared" si="28"/>
        <v>0</v>
      </c>
      <c r="M134" s="329">
        <f t="shared" si="28"/>
        <v>0</v>
      </c>
      <c r="N134" s="329">
        <f t="shared" si="28"/>
        <v>0</v>
      </c>
      <c r="O134" s="329">
        <f t="shared" si="28"/>
        <v>0</v>
      </c>
      <c r="P134" s="329">
        <f t="shared" si="28"/>
        <v>0</v>
      </c>
      <c r="Q134" s="330">
        <f t="shared" si="27"/>
        <v>1000</v>
      </c>
      <c r="R134" s="306"/>
      <c r="S134" s="280"/>
    </row>
    <row r="135" spans="4:19" s="265" customFormat="1" ht="15.75">
      <c r="D135" s="264"/>
      <c r="E135" s="331" t="s">
        <v>17</v>
      </c>
      <c r="F135" s="332" t="s">
        <v>2</v>
      </c>
      <c r="G135" s="333" t="s">
        <v>37</v>
      </c>
      <c r="H135" s="332" t="s">
        <v>27</v>
      </c>
      <c r="I135" s="334" t="s">
        <v>20</v>
      </c>
      <c r="J135" s="416" t="s">
        <v>188</v>
      </c>
      <c r="K135" s="335">
        <v>1000</v>
      </c>
      <c r="L135" s="336"/>
      <c r="M135" s="336"/>
      <c r="N135" s="336"/>
      <c r="O135" s="336"/>
      <c r="P135" s="336"/>
      <c r="Q135" s="330">
        <f t="shared" si="27"/>
        <v>1000</v>
      </c>
      <c r="R135" s="306">
        <v>1000</v>
      </c>
      <c r="S135" s="281"/>
    </row>
    <row r="136" spans="4:19" s="267" customFormat="1" ht="15.75">
      <c r="D136" s="266"/>
      <c r="E136" s="323" t="s">
        <v>17</v>
      </c>
      <c r="F136" s="324" t="s">
        <v>2</v>
      </c>
      <c r="G136" s="325" t="s">
        <v>37</v>
      </c>
      <c r="H136" s="324" t="s">
        <v>31</v>
      </c>
      <c r="I136" s="326"/>
      <c r="J136" s="338" t="s">
        <v>189</v>
      </c>
      <c r="K136" s="328">
        <v>400</v>
      </c>
      <c r="L136" s="329"/>
      <c r="M136" s="329"/>
      <c r="N136" s="329"/>
      <c r="O136" s="329"/>
      <c r="P136" s="329"/>
      <c r="Q136" s="330">
        <f t="shared" si="27"/>
        <v>400</v>
      </c>
      <c r="R136" s="306">
        <v>200</v>
      </c>
      <c r="S136" s="280"/>
    </row>
    <row r="137" spans="5:19" ht="15.75">
      <c r="E137" s="307" t="s">
        <v>17</v>
      </c>
      <c r="F137" s="308" t="s">
        <v>3</v>
      </c>
      <c r="G137" s="309"/>
      <c r="H137" s="308"/>
      <c r="I137" s="310"/>
      <c r="J137" s="432" t="s">
        <v>190</v>
      </c>
      <c r="K137" s="312">
        <f aca="true" t="shared" si="29" ref="K137:P137">SUM(K138+K219+K223+K236+K244)</f>
        <v>83598</v>
      </c>
      <c r="L137" s="313">
        <f t="shared" si="29"/>
        <v>0</v>
      </c>
      <c r="M137" s="313">
        <f t="shared" si="29"/>
        <v>0</v>
      </c>
      <c r="N137" s="313">
        <f t="shared" si="29"/>
        <v>0</v>
      </c>
      <c r="O137" s="313">
        <f t="shared" si="29"/>
        <v>0</v>
      </c>
      <c r="P137" s="313">
        <f t="shared" si="29"/>
        <v>0</v>
      </c>
      <c r="Q137" s="314">
        <f>Q138+Q219+Q223+Q236+Q244</f>
        <v>83598</v>
      </c>
      <c r="R137" s="315">
        <f>SUM(R139:R251)</f>
        <v>73264</v>
      </c>
      <c r="S137" s="282" t="s">
        <v>550</v>
      </c>
    </row>
    <row r="138" spans="4:19" s="267" customFormat="1" ht="15.75">
      <c r="D138" s="266"/>
      <c r="E138" s="316" t="s">
        <v>17</v>
      </c>
      <c r="F138" s="317" t="s">
        <v>3</v>
      </c>
      <c r="G138" s="318" t="s">
        <v>20</v>
      </c>
      <c r="H138" s="317"/>
      <c r="I138" s="319"/>
      <c r="J138" s="459" t="s">
        <v>21</v>
      </c>
      <c r="K138" s="320">
        <f aca="true" t="shared" si="30" ref="K138:P138">SUM(K139+K140+K143+K144+K148+K149+K150+K153+K156+K165+K167+K169+K170+K179+K182+K183+K184+K185+K188+K189+K190+K191+K192+K193+K194+K195+K196+K199+K200+K201+K204+K205+K206+K207+K208+K209+K210+K211+K212+K213+K214+K215+K217)</f>
        <v>55491</v>
      </c>
      <c r="L138" s="321">
        <f t="shared" si="30"/>
        <v>0</v>
      </c>
      <c r="M138" s="321">
        <f t="shared" si="30"/>
        <v>0</v>
      </c>
      <c r="N138" s="321">
        <f t="shared" si="30"/>
        <v>0</v>
      </c>
      <c r="O138" s="321">
        <f t="shared" si="30"/>
        <v>0</v>
      </c>
      <c r="P138" s="321">
        <f t="shared" si="30"/>
        <v>0</v>
      </c>
      <c r="Q138" s="322">
        <f>Q139+Q140+Q144+Q150+Q156+Q169+Q170+Q179+Q185</f>
        <v>55491</v>
      </c>
      <c r="R138" s="306"/>
      <c r="S138" s="280"/>
    </row>
    <row r="139" spans="4:19" s="267" customFormat="1" ht="15.75">
      <c r="D139" s="266"/>
      <c r="E139" s="323" t="s">
        <v>17</v>
      </c>
      <c r="F139" s="324" t="s">
        <v>3</v>
      </c>
      <c r="G139" s="325" t="s">
        <v>20</v>
      </c>
      <c r="H139" s="324" t="s">
        <v>20</v>
      </c>
      <c r="I139" s="326"/>
      <c r="J139" s="338" t="s">
        <v>22</v>
      </c>
      <c r="K139" s="328">
        <v>20304</v>
      </c>
      <c r="L139" s="329"/>
      <c r="M139" s="329"/>
      <c r="N139" s="329"/>
      <c r="O139" s="329"/>
      <c r="P139" s="329"/>
      <c r="Q139" s="330">
        <f>SUM(K139:P139)</f>
        <v>20304</v>
      </c>
      <c r="R139" s="306">
        <v>17082</v>
      </c>
      <c r="S139" s="280"/>
    </row>
    <row r="140" spans="4:19" s="267" customFormat="1" ht="15.75">
      <c r="D140" s="266"/>
      <c r="E140" s="323" t="s">
        <v>17</v>
      </c>
      <c r="F140" s="324" t="s">
        <v>3</v>
      </c>
      <c r="G140" s="325" t="s">
        <v>20</v>
      </c>
      <c r="H140" s="324" t="s">
        <v>23</v>
      </c>
      <c r="I140" s="326"/>
      <c r="J140" s="338" t="s">
        <v>24</v>
      </c>
      <c r="K140" s="328">
        <f aca="true" t="shared" si="31" ref="K140:P140">SUM(K141:K142)</f>
        <v>795</v>
      </c>
      <c r="L140" s="329">
        <f t="shared" si="31"/>
        <v>0</v>
      </c>
      <c r="M140" s="329">
        <f t="shared" si="31"/>
        <v>0</v>
      </c>
      <c r="N140" s="329">
        <f t="shared" si="31"/>
        <v>0</v>
      </c>
      <c r="O140" s="329">
        <f t="shared" si="31"/>
        <v>0</v>
      </c>
      <c r="P140" s="329">
        <f t="shared" si="31"/>
        <v>0</v>
      </c>
      <c r="Q140" s="330">
        <f>SUM(K140:P140)</f>
        <v>795</v>
      </c>
      <c r="R140" s="306"/>
      <c r="S140" s="280"/>
    </row>
    <row r="141" spans="4:19" s="265" customFormat="1" ht="15.75">
      <c r="D141" s="264"/>
      <c r="E141" s="331" t="s">
        <v>17</v>
      </c>
      <c r="F141" s="332" t="s">
        <v>3</v>
      </c>
      <c r="G141" s="333" t="s">
        <v>20</v>
      </c>
      <c r="H141" s="332" t="s">
        <v>23</v>
      </c>
      <c r="I141" s="334" t="s">
        <v>20</v>
      </c>
      <c r="J141" s="416" t="s">
        <v>25</v>
      </c>
      <c r="K141" s="335"/>
      <c r="L141" s="336"/>
      <c r="M141" s="336"/>
      <c r="N141" s="336"/>
      <c r="O141" s="336"/>
      <c r="P141" s="336"/>
      <c r="Q141" s="337">
        <f aca="true" t="shared" si="32" ref="Q141:Q202">SUM(K141:P141)</f>
        <v>0</v>
      </c>
      <c r="R141" s="306"/>
      <c r="S141" s="281"/>
    </row>
    <row r="142" spans="4:19" s="265" customFormat="1" ht="15.75">
      <c r="D142" s="264"/>
      <c r="E142" s="331" t="s">
        <v>17</v>
      </c>
      <c r="F142" s="332" t="s">
        <v>3</v>
      </c>
      <c r="G142" s="333" t="s">
        <v>20</v>
      </c>
      <c r="H142" s="332" t="s">
        <v>23</v>
      </c>
      <c r="I142" s="334" t="s">
        <v>23</v>
      </c>
      <c r="J142" s="416" t="s">
        <v>580</v>
      </c>
      <c r="K142" s="335">
        <v>795</v>
      </c>
      <c r="L142" s="336"/>
      <c r="M142" s="336"/>
      <c r="N142" s="336"/>
      <c r="O142" s="336"/>
      <c r="P142" s="336"/>
      <c r="Q142" s="337">
        <f t="shared" si="32"/>
        <v>795</v>
      </c>
      <c r="R142" s="306">
        <v>266</v>
      </c>
      <c r="S142" s="281"/>
    </row>
    <row r="143" spans="4:19" s="267" customFormat="1" ht="15.75">
      <c r="D143" s="266"/>
      <c r="E143" s="323" t="s">
        <v>17</v>
      </c>
      <c r="F143" s="324" t="s">
        <v>3</v>
      </c>
      <c r="G143" s="325" t="s">
        <v>20</v>
      </c>
      <c r="H143" s="324" t="s">
        <v>27</v>
      </c>
      <c r="I143" s="326"/>
      <c r="J143" s="338" t="s">
        <v>29</v>
      </c>
      <c r="K143" s="328"/>
      <c r="L143" s="329"/>
      <c r="M143" s="329"/>
      <c r="N143" s="329"/>
      <c r="O143" s="329"/>
      <c r="P143" s="329"/>
      <c r="Q143" s="330">
        <f t="shared" si="32"/>
        <v>0</v>
      </c>
      <c r="R143" s="306"/>
      <c r="S143" s="280"/>
    </row>
    <row r="144" spans="4:19" s="267" customFormat="1" ht="15.75">
      <c r="D144" s="266"/>
      <c r="E144" s="323" t="s">
        <v>17</v>
      </c>
      <c r="F144" s="324" t="s">
        <v>3</v>
      </c>
      <c r="G144" s="325" t="s">
        <v>20</v>
      </c>
      <c r="H144" s="324" t="s">
        <v>31</v>
      </c>
      <c r="I144" s="326"/>
      <c r="J144" s="338" t="s">
        <v>32</v>
      </c>
      <c r="K144" s="328">
        <f aca="true" t="shared" si="33" ref="K144:P144">SUM(K145:K147)</f>
        <v>4264</v>
      </c>
      <c r="L144" s="329">
        <f t="shared" si="33"/>
        <v>0</v>
      </c>
      <c r="M144" s="329">
        <f t="shared" si="33"/>
        <v>0</v>
      </c>
      <c r="N144" s="329">
        <f t="shared" si="33"/>
        <v>0</v>
      </c>
      <c r="O144" s="329">
        <f t="shared" si="33"/>
        <v>0</v>
      </c>
      <c r="P144" s="329">
        <f t="shared" si="33"/>
        <v>0</v>
      </c>
      <c r="Q144" s="330">
        <f t="shared" si="32"/>
        <v>4264</v>
      </c>
      <c r="R144" s="306"/>
      <c r="S144" s="280"/>
    </row>
    <row r="145" spans="4:19" s="265" customFormat="1" ht="15.75">
      <c r="D145" s="264"/>
      <c r="E145" s="331" t="s">
        <v>17</v>
      </c>
      <c r="F145" s="332" t="s">
        <v>3</v>
      </c>
      <c r="G145" s="333" t="s">
        <v>20</v>
      </c>
      <c r="H145" s="332" t="s">
        <v>31</v>
      </c>
      <c r="I145" s="334" t="s">
        <v>20</v>
      </c>
      <c r="J145" s="416" t="s">
        <v>33</v>
      </c>
      <c r="K145" s="335">
        <v>4264</v>
      </c>
      <c r="L145" s="336"/>
      <c r="M145" s="336"/>
      <c r="N145" s="336"/>
      <c r="O145" s="336"/>
      <c r="P145" s="336"/>
      <c r="Q145" s="330">
        <f t="shared" si="32"/>
        <v>4264</v>
      </c>
      <c r="R145" s="306">
        <v>3587</v>
      </c>
      <c r="S145" s="281"/>
    </row>
    <row r="146" spans="4:19" s="265" customFormat="1" ht="15.75">
      <c r="D146" s="264"/>
      <c r="E146" s="331" t="s">
        <v>17</v>
      </c>
      <c r="F146" s="332" t="s">
        <v>3</v>
      </c>
      <c r="G146" s="333" t="s">
        <v>20</v>
      </c>
      <c r="H146" s="332" t="s">
        <v>31</v>
      </c>
      <c r="I146" s="334" t="s">
        <v>23</v>
      </c>
      <c r="J146" s="416" t="s">
        <v>34</v>
      </c>
      <c r="K146" s="335"/>
      <c r="L146" s="336"/>
      <c r="M146" s="336"/>
      <c r="N146" s="336"/>
      <c r="O146" s="336"/>
      <c r="P146" s="336"/>
      <c r="Q146" s="337">
        <f t="shared" si="32"/>
        <v>0</v>
      </c>
      <c r="R146" s="306"/>
      <c r="S146" s="281"/>
    </row>
    <row r="147" spans="4:19" s="265" customFormat="1" ht="15.75">
      <c r="D147" s="264"/>
      <c r="E147" s="331" t="s">
        <v>17</v>
      </c>
      <c r="F147" s="332" t="s">
        <v>3</v>
      </c>
      <c r="G147" s="333" t="s">
        <v>20</v>
      </c>
      <c r="H147" s="332" t="s">
        <v>31</v>
      </c>
      <c r="I147" s="334" t="s">
        <v>27</v>
      </c>
      <c r="J147" s="416" t="s">
        <v>36</v>
      </c>
      <c r="K147" s="335"/>
      <c r="L147" s="336"/>
      <c r="M147" s="336"/>
      <c r="N147" s="336"/>
      <c r="O147" s="336"/>
      <c r="P147" s="336"/>
      <c r="Q147" s="337">
        <f t="shared" si="32"/>
        <v>0</v>
      </c>
      <c r="R147" s="306"/>
      <c r="S147" s="281"/>
    </row>
    <row r="148" spans="4:19" s="267" customFormat="1" ht="15.75">
      <c r="D148" s="266"/>
      <c r="E148" s="323" t="s">
        <v>17</v>
      </c>
      <c r="F148" s="324" t="s">
        <v>3</v>
      </c>
      <c r="G148" s="325" t="s">
        <v>20</v>
      </c>
      <c r="H148" s="324" t="s">
        <v>37</v>
      </c>
      <c r="I148" s="326"/>
      <c r="J148" s="338" t="s">
        <v>38</v>
      </c>
      <c r="K148" s="328"/>
      <c r="L148" s="329"/>
      <c r="M148" s="329"/>
      <c r="N148" s="329"/>
      <c r="O148" s="329"/>
      <c r="P148" s="329"/>
      <c r="Q148" s="330">
        <f t="shared" si="32"/>
        <v>0</v>
      </c>
      <c r="R148" s="306"/>
      <c r="S148" s="280"/>
    </row>
    <row r="149" spans="4:19" s="267" customFormat="1" ht="15.75">
      <c r="D149" s="266"/>
      <c r="E149" s="323" t="s">
        <v>17</v>
      </c>
      <c r="F149" s="324" t="s">
        <v>3</v>
      </c>
      <c r="G149" s="325" t="s">
        <v>20</v>
      </c>
      <c r="H149" s="324" t="s">
        <v>39</v>
      </c>
      <c r="I149" s="326"/>
      <c r="J149" s="338" t="s">
        <v>40</v>
      </c>
      <c r="K149" s="328"/>
      <c r="L149" s="329"/>
      <c r="M149" s="329"/>
      <c r="N149" s="329"/>
      <c r="O149" s="329"/>
      <c r="P149" s="329"/>
      <c r="Q149" s="330">
        <f t="shared" si="32"/>
        <v>0</v>
      </c>
      <c r="R149" s="306"/>
      <c r="S149" s="280"/>
    </row>
    <row r="150" spans="4:19" s="267" customFormat="1" ht="15.75">
      <c r="D150" s="266"/>
      <c r="E150" s="323" t="s">
        <v>17</v>
      </c>
      <c r="F150" s="324" t="s">
        <v>3</v>
      </c>
      <c r="G150" s="325" t="s">
        <v>20</v>
      </c>
      <c r="H150" s="324" t="s">
        <v>41</v>
      </c>
      <c r="I150" s="326"/>
      <c r="J150" s="338" t="s">
        <v>191</v>
      </c>
      <c r="K150" s="328">
        <f aca="true" t="shared" si="34" ref="K150:P150">SUM(K151:K152)</f>
        <v>12192</v>
      </c>
      <c r="L150" s="329">
        <f t="shared" si="34"/>
        <v>0</v>
      </c>
      <c r="M150" s="329">
        <f t="shared" si="34"/>
        <v>0</v>
      </c>
      <c r="N150" s="329">
        <f t="shared" si="34"/>
        <v>0</v>
      </c>
      <c r="O150" s="329">
        <f t="shared" si="34"/>
        <v>0</v>
      </c>
      <c r="P150" s="329">
        <f t="shared" si="34"/>
        <v>0</v>
      </c>
      <c r="Q150" s="330">
        <f t="shared" si="32"/>
        <v>12192</v>
      </c>
      <c r="R150" s="306"/>
      <c r="S150" s="280"/>
    </row>
    <row r="151" spans="4:19" s="265" customFormat="1" ht="15.75">
      <c r="D151" s="264"/>
      <c r="E151" s="331" t="s">
        <v>17</v>
      </c>
      <c r="F151" s="332" t="s">
        <v>3</v>
      </c>
      <c r="G151" s="333" t="s">
        <v>20</v>
      </c>
      <c r="H151" s="332" t="s">
        <v>41</v>
      </c>
      <c r="I151" s="334" t="s">
        <v>20</v>
      </c>
      <c r="J151" s="416" t="s">
        <v>43</v>
      </c>
      <c r="K151" s="335">
        <v>12192</v>
      </c>
      <c r="L151" s="336"/>
      <c r="M151" s="336"/>
      <c r="N151" s="336"/>
      <c r="O151" s="336"/>
      <c r="P151" s="336"/>
      <c r="Q151" s="330">
        <f t="shared" si="32"/>
        <v>12192</v>
      </c>
      <c r="R151" s="306">
        <v>10226</v>
      </c>
      <c r="S151" s="281"/>
    </row>
    <row r="152" spans="4:19" s="265" customFormat="1" ht="15.75">
      <c r="D152" s="264"/>
      <c r="E152" s="331" t="s">
        <v>17</v>
      </c>
      <c r="F152" s="332" t="s">
        <v>3</v>
      </c>
      <c r="G152" s="333" t="s">
        <v>20</v>
      </c>
      <c r="H152" s="332" t="s">
        <v>41</v>
      </c>
      <c r="I152" s="334" t="s">
        <v>23</v>
      </c>
      <c r="J152" s="416" t="s">
        <v>192</v>
      </c>
      <c r="K152" s="335"/>
      <c r="L152" s="336"/>
      <c r="M152" s="336"/>
      <c r="N152" s="336"/>
      <c r="O152" s="336"/>
      <c r="P152" s="336"/>
      <c r="Q152" s="337">
        <f t="shared" si="32"/>
        <v>0</v>
      </c>
      <c r="R152" s="306"/>
      <c r="S152" s="281"/>
    </row>
    <row r="153" spans="4:19" s="267" customFormat="1" ht="15.75">
      <c r="D153" s="266"/>
      <c r="E153" s="323" t="s">
        <v>17</v>
      </c>
      <c r="F153" s="324" t="s">
        <v>3</v>
      </c>
      <c r="G153" s="325" t="s">
        <v>20</v>
      </c>
      <c r="H153" s="324" t="s">
        <v>536</v>
      </c>
      <c r="I153" s="326"/>
      <c r="J153" s="338" t="s">
        <v>47</v>
      </c>
      <c r="K153" s="328">
        <f aca="true" t="shared" si="35" ref="K153:P153">SUM(K154:K155)</f>
        <v>0</v>
      </c>
      <c r="L153" s="329">
        <f t="shared" si="35"/>
        <v>0</v>
      </c>
      <c r="M153" s="329">
        <f t="shared" si="35"/>
        <v>0</v>
      </c>
      <c r="N153" s="329">
        <f t="shared" si="35"/>
        <v>0</v>
      </c>
      <c r="O153" s="329">
        <f t="shared" si="35"/>
        <v>0</v>
      </c>
      <c r="P153" s="329">
        <f t="shared" si="35"/>
        <v>0</v>
      </c>
      <c r="Q153" s="330">
        <f t="shared" si="32"/>
        <v>0</v>
      </c>
      <c r="R153" s="306"/>
      <c r="S153" s="280"/>
    </row>
    <row r="154" spans="4:19" s="265" customFormat="1" ht="15.75">
      <c r="D154" s="264"/>
      <c r="E154" s="339" t="s">
        <v>17</v>
      </c>
      <c r="F154" s="340" t="s">
        <v>3</v>
      </c>
      <c r="G154" s="341" t="s">
        <v>20</v>
      </c>
      <c r="H154" s="340" t="s">
        <v>46</v>
      </c>
      <c r="I154" s="341" t="s">
        <v>20</v>
      </c>
      <c r="J154" s="416" t="s">
        <v>48</v>
      </c>
      <c r="K154" s="335"/>
      <c r="L154" s="336"/>
      <c r="M154" s="336"/>
      <c r="N154" s="336"/>
      <c r="O154" s="336"/>
      <c r="P154" s="336"/>
      <c r="Q154" s="337">
        <f t="shared" si="32"/>
        <v>0</v>
      </c>
      <c r="R154" s="306"/>
      <c r="S154" s="281"/>
    </row>
    <row r="155" spans="4:19" s="265" customFormat="1" ht="15.75">
      <c r="D155" s="264"/>
      <c r="E155" s="339" t="s">
        <v>17</v>
      </c>
      <c r="F155" s="340" t="s">
        <v>3</v>
      </c>
      <c r="G155" s="341" t="s">
        <v>20</v>
      </c>
      <c r="H155" s="340" t="s">
        <v>46</v>
      </c>
      <c r="I155" s="342" t="s">
        <v>23</v>
      </c>
      <c r="J155" s="460" t="s">
        <v>49</v>
      </c>
      <c r="K155" s="335"/>
      <c r="L155" s="336"/>
      <c r="M155" s="336"/>
      <c r="N155" s="336"/>
      <c r="O155" s="336"/>
      <c r="P155" s="336"/>
      <c r="Q155" s="337">
        <f t="shared" si="32"/>
        <v>0</v>
      </c>
      <c r="R155" s="306"/>
      <c r="S155" s="281"/>
    </row>
    <row r="156" spans="4:19" s="267" customFormat="1" ht="15.75">
      <c r="D156" s="266"/>
      <c r="E156" s="323" t="s">
        <v>17</v>
      </c>
      <c r="F156" s="324" t="s">
        <v>3</v>
      </c>
      <c r="G156" s="325" t="s">
        <v>20</v>
      </c>
      <c r="H156" s="324" t="s">
        <v>50</v>
      </c>
      <c r="I156" s="326"/>
      <c r="J156" s="338" t="s">
        <v>51</v>
      </c>
      <c r="K156" s="328">
        <f aca="true" t="shared" si="36" ref="K156:P156">SUM(K157:K164)</f>
        <v>4787</v>
      </c>
      <c r="L156" s="329">
        <f t="shared" si="36"/>
        <v>0</v>
      </c>
      <c r="M156" s="329">
        <f t="shared" si="36"/>
        <v>0</v>
      </c>
      <c r="N156" s="329">
        <f t="shared" si="36"/>
        <v>0</v>
      </c>
      <c r="O156" s="329">
        <f t="shared" si="36"/>
        <v>0</v>
      </c>
      <c r="P156" s="329">
        <f t="shared" si="36"/>
        <v>0</v>
      </c>
      <c r="Q156" s="330">
        <f>SUM(Q157:Q164)</f>
        <v>4787</v>
      </c>
      <c r="R156" s="306"/>
      <c r="S156" s="280"/>
    </row>
    <row r="157" spans="4:19" s="265" customFormat="1" ht="15.75">
      <c r="D157" s="264"/>
      <c r="E157" s="331" t="s">
        <v>17</v>
      </c>
      <c r="F157" s="332" t="s">
        <v>3</v>
      </c>
      <c r="G157" s="333" t="s">
        <v>20</v>
      </c>
      <c r="H157" s="332" t="s">
        <v>50</v>
      </c>
      <c r="I157" s="334" t="s">
        <v>20</v>
      </c>
      <c r="J157" s="412" t="s">
        <v>52</v>
      </c>
      <c r="K157" s="335"/>
      <c r="L157" s="336"/>
      <c r="M157" s="336"/>
      <c r="N157" s="336"/>
      <c r="O157" s="336"/>
      <c r="P157" s="336"/>
      <c r="Q157" s="337">
        <f t="shared" si="32"/>
        <v>0</v>
      </c>
      <c r="R157" s="306"/>
      <c r="S157" s="281"/>
    </row>
    <row r="158" spans="4:19" s="265" customFormat="1" ht="15.75">
      <c r="D158" s="264"/>
      <c r="E158" s="331" t="s">
        <v>17</v>
      </c>
      <c r="F158" s="332" t="s">
        <v>3</v>
      </c>
      <c r="G158" s="333" t="s">
        <v>20</v>
      </c>
      <c r="H158" s="332" t="s">
        <v>50</v>
      </c>
      <c r="I158" s="334" t="s">
        <v>23</v>
      </c>
      <c r="J158" s="412" t="s">
        <v>53</v>
      </c>
      <c r="K158" s="335"/>
      <c r="L158" s="336"/>
      <c r="M158" s="336"/>
      <c r="N158" s="336"/>
      <c r="O158" s="336"/>
      <c r="P158" s="336"/>
      <c r="Q158" s="337">
        <f t="shared" si="32"/>
        <v>0</v>
      </c>
      <c r="R158" s="306"/>
      <c r="S158" s="281"/>
    </row>
    <row r="159" spans="4:19" s="265" customFormat="1" ht="15.75">
      <c r="D159" s="264"/>
      <c r="E159" s="339" t="s">
        <v>17</v>
      </c>
      <c r="F159" s="340" t="s">
        <v>3</v>
      </c>
      <c r="G159" s="341" t="s">
        <v>20</v>
      </c>
      <c r="H159" s="340" t="s">
        <v>50</v>
      </c>
      <c r="I159" s="342" t="s">
        <v>27</v>
      </c>
      <c r="J159" s="460" t="s">
        <v>54</v>
      </c>
      <c r="K159" s="335"/>
      <c r="L159" s="336"/>
      <c r="M159" s="336"/>
      <c r="N159" s="336"/>
      <c r="O159" s="336"/>
      <c r="P159" s="336"/>
      <c r="Q159" s="337">
        <f t="shared" si="32"/>
        <v>0</v>
      </c>
      <c r="R159" s="306"/>
      <c r="S159" s="281"/>
    </row>
    <row r="160" spans="4:19" s="265" customFormat="1" ht="15.75">
      <c r="D160" s="264"/>
      <c r="E160" s="331" t="s">
        <v>17</v>
      </c>
      <c r="F160" s="332" t="s">
        <v>3</v>
      </c>
      <c r="G160" s="333" t="s">
        <v>20</v>
      </c>
      <c r="H160" s="332" t="s">
        <v>50</v>
      </c>
      <c r="I160" s="334" t="s">
        <v>31</v>
      </c>
      <c r="J160" s="412" t="s">
        <v>575</v>
      </c>
      <c r="K160" s="335"/>
      <c r="L160" s="336"/>
      <c r="M160" s="336"/>
      <c r="N160" s="336"/>
      <c r="O160" s="336"/>
      <c r="P160" s="336"/>
      <c r="Q160" s="337">
        <f t="shared" si="32"/>
        <v>0</v>
      </c>
      <c r="R160" s="306"/>
      <c r="S160" s="281"/>
    </row>
    <row r="161" spans="4:19" s="265" customFormat="1" ht="15.75">
      <c r="D161" s="264"/>
      <c r="E161" s="331" t="s">
        <v>17</v>
      </c>
      <c r="F161" s="332" t="s">
        <v>3</v>
      </c>
      <c r="G161" s="333" t="s">
        <v>20</v>
      </c>
      <c r="H161" s="332" t="s">
        <v>50</v>
      </c>
      <c r="I161" s="334" t="s">
        <v>37</v>
      </c>
      <c r="J161" s="412" t="s">
        <v>56</v>
      </c>
      <c r="K161" s="335">
        <v>4787</v>
      </c>
      <c r="L161" s="336"/>
      <c r="M161" s="336"/>
      <c r="N161" s="336"/>
      <c r="O161" s="336"/>
      <c r="P161" s="336"/>
      <c r="Q161" s="337">
        <f t="shared" si="32"/>
        <v>4787</v>
      </c>
      <c r="R161" s="306">
        <v>3963</v>
      </c>
      <c r="S161" s="281"/>
    </row>
    <row r="162" spans="4:19" s="265" customFormat="1" ht="15.75">
      <c r="D162" s="264"/>
      <c r="E162" s="331" t="s">
        <v>17</v>
      </c>
      <c r="F162" s="332" t="s">
        <v>3</v>
      </c>
      <c r="G162" s="333" t="s">
        <v>20</v>
      </c>
      <c r="H162" s="332" t="s">
        <v>50</v>
      </c>
      <c r="I162" s="334" t="s">
        <v>39</v>
      </c>
      <c r="J162" s="412" t="s">
        <v>57</v>
      </c>
      <c r="K162" s="335"/>
      <c r="L162" s="336"/>
      <c r="M162" s="336"/>
      <c r="N162" s="336"/>
      <c r="O162" s="336"/>
      <c r="P162" s="336"/>
      <c r="Q162" s="337">
        <f t="shared" si="32"/>
        <v>0</v>
      </c>
      <c r="R162" s="306"/>
      <c r="S162" s="281"/>
    </row>
    <row r="163" spans="4:19" s="265" customFormat="1" ht="15.75">
      <c r="D163" s="264"/>
      <c r="E163" s="331" t="s">
        <v>17</v>
      </c>
      <c r="F163" s="332" t="s">
        <v>3</v>
      </c>
      <c r="G163" s="333" t="s">
        <v>20</v>
      </c>
      <c r="H163" s="332" t="s">
        <v>50</v>
      </c>
      <c r="I163" s="334" t="s">
        <v>41</v>
      </c>
      <c r="J163" s="412" t="s">
        <v>58</v>
      </c>
      <c r="K163" s="335"/>
      <c r="L163" s="336"/>
      <c r="M163" s="336"/>
      <c r="N163" s="336"/>
      <c r="O163" s="336"/>
      <c r="P163" s="336"/>
      <c r="Q163" s="337">
        <f t="shared" si="32"/>
        <v>0</v>
      </c>
      <c r="R163" s="306"/>
      <c r="S163" s="281"/>
    </row>
    <row r="164" spans="4:19" s="265" customFormat="1" ht="15.75">
      <c r="D164" s="264"/>
      <c r="E164" s="331" t="s">
        <v>17</v>
      </c>
      <c r="F164" s="332" t="s">
        <v>3</v>
      </c>
      <c r="G164" s="333" t="s">
        <v>20</v>
      </c>
      <c r="H164" s="332" t="s">
        <v>50</v>
      </c>
      <c r="I164" s="334" t="s">
        <v>59</v>
      </c>
      <c r="J164" s="412" t="s">
        <v>60</v>
      </c>
      <c r="K164" s="335"/>
      <c r="L164" s="336"/>
      <c r="M164" s="336"/>
      <c r="N164" s="336"/>
      <c r="O164" s="336"/>
      <c r="P164" s="336"/>
      <c r="Q164" s="337">
        <f t="shared" si="32"/>
        <v>0</v>
      </c>
      <c r="R164" s="306"/>
      <c r="S164" s="281"/>
    </row>
    <row r="165" spans="4:19" s="267" customFormat="1" ht="15.75">
      <c r="D165" s="266"/>
      <c r="E165" s="323" t="s">
        <v>17</v>
      </c>
      <c r="F165" s="324" t="s">
        <v>3</v>
      </c>
      <c r="G165" s="325" t="s">
        <v>20</v>
      </c>
      <c r="H165" s="324" t="s">
        <v>61</v>
      </c>
      <c r="I165" s="326"/>
      <c r="J165" s="338" t="s">
        <v>62</v>
      </c>
      <c r="K165" s="328">
        <f aca="true" t="shared" si="37" ref="K165:P165">SUM(K166)</f>
        <v>0</v>
      </c>
      <c r="L165" s="329">
        <f t="shared" si="37"/>
        <v>0</v>
      </c>
      <c r="M165" s="329">
        <f t="shared" si="37"/>
        <v>0</v>
      </c>
      <c r="N165" s="329">
        <f t="shared" si="37"/>
        <v>0</v>
      </c>
      <c r="O165" s="329">
        <f t="shared" si="37"/>
        <v>0</v>
      </c>
      <c r="P165" s="329">
        <f t="shared" si="37"/>
        <v>0</v>
      </c>
      <c r="Q165" s="337">
        <f t="shared" si="32"/>
        <v>0</v>
      </c>
      <c r="R165" s="306"/>
      <c r="S165" s="280"/>
    </row>
    <row r="166" spans="4:19" s="265" customFormat="1" ht="15.75">
      <c r="D166" s="264"/>
      <c r="E166" s="331" t="s">
        <v>17</v>
      </c>
      <c r="F166" s="332" t="s">
        <v>3</v>
      </c>
      <c r="G166" s="333" t="s">
        <v>20</v>
      </c>
      <c r="H166" s="332" t="s">
        <v>61</v>
      </c>
      <c r="I166" s="334" t="s">
        <v>20</v>
      </c>
      <c r="J166" s="416" t="s">
        <v>63</v>
      </c>
      <c r="K166" s="335"/>
      <c r="L166" s="336"/>
      <c r="M166" s="336"/>
      <c r="N166" s="336"/>
      <c r="O166" s="336"/>
      <c r="P166" s="336"/>
      <c r="Q166" s="337">
        <f t="shared" si="32"/>
        <v>0</v>
      </c>
      <c r="R166" s="306"/>
      <c r="S166" s="281"/>
    </row>
    <row r="167" spans="4:19" s="267" customFormat="1" ht="15.75">
      <c r="D167" s="266"/>
      <c r="E167" s="323" t="s">
        <v>17</v>
      </c>
      <c r="F167" s="324" t="s">
        <v>3</v>
      </c>
      <c r="G167" s="325" t="s">
        <v>20</v>
      </c>
      <c r="H167" s="324" t="s">
        <v>64</v>
      </c>
      <c r="I167" s="326"/>
      <c r="J167" s="338" t="s">
        <v>65</v>
      </c>
      <c r="K167" s="328">
        <f aca="true" t="shared" si="38" ref="K167:P167">SUM(K168)</f>
        <v>0</v>
      </c>
      <c r="L167" s="329">
        <f t="shared" si="38"/>
        <v>0</v>
      </c>
      <c r="M167" s="329">
        <f t="shared" si="38"/>
        <v>0</v>
      </c>
      <c r="N167" s="329">
        <f t="shared" si="38"/>
        <v>0</v>
      </c>
      <c r="O167" s="329">
        <f t="shared" si="38"/>
        <v>0</v>
      </c>
      <c r="P167" s="329">
        <f t="shared" si="38"/>
        <v>0</v>
      </c>
      <c r="Q167" s="337">
        <f t="shared" si="32"/>
        <v>0</v>
      </c>
      <c r="R167" s="306"/>
      <c r="S167" s="280"/>
    </row>
    <row r="168" spans="4:19" s="265" customFormat="1" ht="15.75">
      <c r="D168" s="264"/>
      <c r="E168" s="331" t="s">
        <v>17</v>
      </c>
      <c r="F168" s="332" t="s">
        <v>3</v>
      </c>
      <c r="G168" s="333" t="s">
        <v>20</v>
      </c>
      <c r="H168" s="332" t="s">
        <v>64</v>
      </c>
      <c r="I168" s="334" t="s">
        <v>20</v>
      </c>
      <c r="J168" s="416" t="s">
        <v>66</v>
      </c>
      <c r="K168" s="335"/>
      <c r="L168" s="336"/>
      <c r="M168" s="336"/>
      <c r="N168" s="336"/>
      <c r="O168" s="336"/>
      <c r="P168" s="336"/>
      <c r="Q168" s="337">
        <f t="shared" si="32"/>
        <v>0</v>
      </c>
      <c r="R168" s="306"/>
      <c r="S168" s="281"/>
    </row>
    <row r="169" spans="4:19" s="267" customFormat="1" ht="15.75">
      <c r="D169" s="266"/>
      <c r="E169" s="323" t="s">
        <v>17</v>
      </c>
      <c r="F169" s="324" t="s">
        <v>3</v>
      </c>
      <c r="G169" s="325" t="s">
        <v>20</v>
      </c>
      <c r="H169" s="324" t="s">
        <v>67</v>
      </c>
      <c r="I169" s="326"/>
      <c r="J169" s="338" t="s">
        <v>68</v>
      </c>
      <c r="K169" s="328"/>
      <c r="L169" s="329"/>
      <c r="M169" s="329"/>
      <c r="N169" s="329"/>
      <c r="O169" s="329"/>
      <c r="P169" s="329"/>
      <c r="Q169" s="337">
        <f t="shared" si="32"/>
        <v>0</v>
      </c>
      <c r="R169" s="306">
        <v>500</v>
      </c>
      <c r="S169" s="280"/>
    </row>
    <row r="170" spans="4:19" s="267" customFormat="1" ht="15.75">
      <c r="D170" s="266"/>
      <c r="E170" s="323" t="s">
        <v>17</v>
      </c>
      <c r="F170" s="324" t="s">
        <v>3</v>
      </c>
      <c r="G170" s="325" t="s">
        <v>20</v>
      </c>
      <c r="H170" s="324" t="s">
        <v>69</v>
      </c>
      <c r="I170" s="326"/>
      <c r="J170" s="338" t="s">
        <v>72</v>
      </c>
      <c r="K170" s="328">
        <f aca="true" t="shared" si="39" ref="K170:P170">SUM(K171:K178)</f>
        <v>7418</v>
      </c>
      <c r="L170" s="329">
        <f t="shared" si="39"/>
        <v>0</v>
      </c>
      <c r="M170" s="329">
        <f t="shared" si="39"/>
        <v>0</v>
      </c>
      <c r="N170" s="329">
        <f t="shared" si="39"/>
        <v>0</v>
      </c>
      <c r="O170" s="329">
        <f t="shared" si="39"/>
        <v>0</v>
      </c>
      <c r="P170" s="329">
        <f t="shared" si="39"/>
        <v>0</v>
      </c>
      <c r="Q170" s="330">
        <f>Q171+Q172+Q173</f>
        <v>7418</v>
      </c>
      <c r="R170" s="306"/>
      <c r="S170" s="280"/>
    </row>
    <row r="171" spans="4:19" s="265" customFormat="1" ht="15.75">
      <c r="D171" s="264"/>
      <c r="E171" s="331" t="s">
        <v>17</v>
      </c>
      <c r="F171" s="332" t="s">
        <v>3</v>
      </c>
      <c r="G171" s="333" t="s">
        <v>20</v>
      </c>
      <c r="H171" s="332" t="s">
        <v>69</v>
      </c>
      <c r="I171" s="334" t="s">
        <v>20</v>
      </c>
      <c r="J171" s="412" t="s">
        <v>73</v>
      </c>
      <c r="K171" s="335">
        <v>4365</v>
      </c>
      <c r="L171" s="336"/>
      <c r="M171" s="336"/>
      <c r="N171" s="336"/>
      <c r="O171" s="336"/>
      <c r="P171" s="336"/>
      <c r="Q171" s="337">
        <f t="shared" si="32"/>
        <v>4365</v>
      </c>
      <c r="R171" s="306">
        <v>3585</v>
      </c>
      <c r="S171" s="281"/>
    </row>
    <row r="172" spans="4:19" s="265" customFormat="1" ht="15.75">
      <c r="D172" s="264"/>
      <c r="E172" s="331" t="s">
        <v>17</v>
      </c>
      <c r="F172" s="332" t="s">
        <v>3</v>
      </c>
      <c r="G172" s="333" t="s">
        <v>20</v>
      </c>
      <c r="H172" s="332" t="s">
        <v>69</v>
      </c>
      <c r="I172" s="334" t="s">
        <v>23</v>
      </c>
      <c r="J172" s="412" t="s">
        <v>74</v>
      </c>
      <c r="K172" s="335">
        <v>846</v>
      </c>
      <c r="L172" s="336"/>
      <c r="M172" s="336"/>
      <c r="N172" s="336"/>
      <c r="O172" s="336"/>
      <c r="P172" s="336"/>
      <c r="Q172" s="337">
        <f t="shared" si="32"/>
        <v>846</v>
      </c>
      <c r="R172" s="306">
        <v>713</v>
      </c>
      <c r="S172" s="281"/>
    </row>
    <row r="173" spans="4:19" s="265" customFormat="1" ht="15.75">
      <c r="D173" s="264"/>
      <c r="E173" s="331" t="s">
        <v>17</v>
      </c>
      <c r="F173" s="332" t="s">
        <v>3</v>
      </c>
      <c r="G173" s="333" t="s">
        <v>20</v>
      </c>
      <c r="H173" s="332" t="s">
        <v>69</v>
      </c>
      <c r="I173" s="334" t="s">
        <v>27</v>
      </c>
      <c r="J173" s="412" t="s">
        <v>75</v>
      </c>
      <c r="K173" s="335">
        <v>2207</v>
      </c>
      <c r="L173" s="336"/>
      <c r="M173" s="336"/>
      <c r="N173" s="336"/>
      <c r="O173" s="336"/>
      <c r="P173" s="336"/>
      <c r="Q173" s="337">
        <f t="shared" si="32"/>
        <v>2207</v>
      </c>
      <c r="R173" s="306">
        <v>1863</v>
      </c>
      <c r="S173" s="281"/>
    </row>
    <row r="174" spans="4:19" s="265" customFormat="1" ht="15.75">
      <c r="D174" s="264"/>
      <c r="E174" s="331" t="s">
        <v>17</v>
      </c>
      <c r="F174" s="332" t="s">
        <v>3</v>
      </c>
      <c r="G174" s="333" t="s">
        <v>20</v>
      </c>
      <c r="H174" s="332" t="s">
        <v>69</v>
      </c>
      <c r="I174" s="334" t="s">
        <v>31</v>
      </c>
      <c r="J174" s="412" t="s">
        <v>76</v>
      </c>
      <c r="K174" s="335"/>
      <c r="L174" s="336"/>
      <c r="M174" s="336"/>
      <c r="N174" s="336"/>
      <c r="O174" s="336"/>
      <c r="P174" s="336"/>
      <c r="Q174" s="337">
        <f t="shared" si="32"/>
        <v>0</v>
      </c>
      <c r="R174" s="306"/>
      <c r="S174" s="281"/>
    </row>
    <row r="175" spans="4:19" s="265" customFormat="1" ht="15.75">
      <c r="D175" s="264"/>
      <c r="E175" s="331" t="s">
        <v>17</v>
      </c>
      <c r="F175" s="332" t="s">
        <v>3</v>
      </c>
      <c r="G175" s="333" t="s">
        <v>20</v>
      </c>
      <c r="H175" s="332" t="s">
        <v>69</v>
      </c>
      <c r="I175" s="334" t="s">
        <v>37</v>
      </c>
      <c r="J175" s="412" t="s">
        <v>77</v>
      </c>
      <c r="K175" s="335"/>
      <c r="L175" s="336"/>
      <c r="M175" s="336"/>
      <c r="N175" s="336"/>
      <c r="O175" s="336"/>
      <c r="P175" s="336"/>
      <c r="Q175" s="337">
        <f t="shared" si="32"/>
        <v>0</v>
      </c>
      <c r="R175" s="306"/>
      <c r="S175" s="281"/>
    </row>
    <row r="176" spans="4:19" s="265" customFormat="1" ht="15.75">
      <c r="D176" s="264"/>
      <c r="E176" s="331" t="s">
        <v>17</v>
      </c>
      <c r="F176" s="332" t="s">
        <v>3</v>
      </c>
      <c r="G176" s="333" t="s">
        <v>20</v>
      </c>
      <c r="H176" s="332" t="s">
        <v>69</v>
      </c>
      <c r="I176" s="334" t="s">
        <v>39</v>
      </c>
      <c r="J176" s="412" t="s">
        <v>78</v>
      </c>
      <c r="K176" s="335"/>
      <c r="L176" s="336"/>
      <c r="M176" s="336"/>
      <c r="N176" s="336"/>
      <c r="O176" s="336"/>
      <c r="P176" s="336"/>
      <c r="Q176" s="337">
        <f t="shared" si="32"/>
        <v>0</v>
      </c>
      <c r="R176" s="306"/>
      <c r="S176" s="281"/>
    </row>
    <row r="177" spans="4:19" s="265" customFormat="1" ht="15.75">
      <c r="D177" s="264"/>
      <c r="E177" s="331" t="s">
        <v>17</v>
      </c>
      <c r="F177" s="332" t="s">
        <v>3</v>
      </c>
      <c r="G177" s="333" t="s">
        <v>20</v>
      </c>
      <c r="H177" s="332" t="s">
        <v>69</v>
      </c>
      <c r="I177" s="334" t="s">
        <v>41</v>
      </c>
      <c r="J177" s="412" t="s">
        <v>79</v>
      </c>
      <c r="K177" s="335"/>
      <c r="L177" s="336"/>
      <c r="M177" s="336"/>
      <c r="N177" s="336"/>
      <c r="O177" s="336"/>
      <c r="P177" s="336"/>
      <c r="Q177" s="337">
        <f t="shared" si="32"/>
        <v>0</v>
      </c>
      <c r="R177" s="306"/>
      <c r="S177" s="281"/>
    </row>
    <row r="178" spans="4:19" s="265" customFormat="1" ht="15.75">
      <c r="D178" s="264"/>
      <c r="E178" s="331" t="s">
        <v>17</v>
      </c>
      <c r="F178" s="332" t="s">
        <v>3</v>
      </c>
      <c r="G178" s="333" t="s">
        <v>20</v>
      </c>
      <c r="H178" s="332" t="s">
        <v>69</v>
      </c>
      <c r="I178" s="357" t="s">
        <v>59</v>
      </c>
      <c r="J178" s="412" t="s">
        <v>80</v>
      </c>
      <c r="K178" s="335"/>
      <c r="L178" s="336"/>
      <c r="M178" s="336"/>
      <c r="N178" s="336"/>
      <c r="O178" s="336"/>
      <c r="P178" s="336"/>
      <c r="Q178" s="337">
        <f t="shared" si="32"/>
        <v>0</v>
      </c>
      <c r="R178" s="306"/>
      <c r="S178" s="281"/>
    </row>
    <row r="179" spans="4:19" s="267" customFormat="1" ht="15.75">
      <c r="D179" s="266"/>
      <c r="E179" s="323" t="s">
        <v>17</v>
      </c>
      <c r="F179" s="324" t="s">
        <v>3</v>
      </c>
      <c r="G179" s="325" t="s">
        <v>20</v>
      </c>
      <c r="H179" s="324" t="s">
        <v>71</v>
      </c>
      <c r="I179" s="326"/>
      <c r="J179" s="338" t="s">
        <v>82</v>
      </c>
      <c r="K179" s="328">
        <f aca="true" t="shared" si="40" ref="K179:P179">SUM(K180:K181)</f>
        <v>5731</v>
      </c>
      <c r="L179" s="329">
        <f t="shared" si="40"/>
        <v>0</v>
      </c>
      <c r="M179" s="329">
        <f t="shared" si="40"/>
        <v>0</v>
      </c>
      <c r="N179" s="329">
        <f t="shared" si="40"/>
        <v>0</v>
      </c>
      <c r="O179" s="329">
        <f t="shared" si="40"/>
        <v>0</v>
      </c>
      <c r="P179" s="329">
        <f t="shared" si="40"/>
        <v>0</v>
      </c>
      <c r="Q179" s="337">
        <f t="shared" si="32"/>
        <v>5731</v>
      </c>
      <c r="R179" s="306"/>
      <c r="S179" s="280"/>
    </row>
    <row r="180" spans="4:19" s="265" customFormat="1" ht="15.75">
      <c r="D180" s="264"/>
      <c r="E180" s="331" t="s">
        <v>17</v>
      </c>
      <c r="F180" s="332" t="s">
        <v>3</v>
      </c>
      <c r="G180" s="333" t="s">
        <v>20</v>
      </c>
      <c r="H180" s="332" t="s">
        <v>71</v>
      </c>
      <c r="I180" s="334" t="s">
        <v>20</v>
      </c>
      <c r="J180" s="416" t="s">
        <v>193</v>
      </c>
      <c r="K180" s="335">
        <v>5731</v>
      </c>
      <c r="L180" s="336"/>
      <c r="M180" s="336"/>
      <c r="N180" s="336"/>
      <c r="O180" s="336"/>
      <c r="P180" s="336"/>
      <c r="Q180" s="337">
        <f t="shared" si="32"/>
        <v>5731</v>
      </c>
      <c r="R180" s="306">
        <v>4802</v>
      </c>
      <c r="S180" s="281"/>
    </row>
    <row r="181" spans="4:19" s="265" customFormat="1" ht="15.75">
      <c r="D181" s="264"/>
      <c r="E181" s="331" t="s">
        <v>17</v>
      </c>
      <c r="F181" s="332" t="s">
        <v>3</v>
      </c>
      <c r="G181" s="333" t="s">
        <v>20</v>
      </c>
      <c r="H181" s="332" t="s">
        <v>71</v>
      </c>
      <c r="I181" s="357" t="s">
        <v>59</v>
      </c>
      <c r="J181" s="412" t="s">
        <v>84</v>
      </c>
      <c r="K181" s="335"/>
      <c r="L181" s="336"/>
      <c r="M181" s="336"/>
      <c r="N181" s="336"/>
      <c r="O181" s="336"/>
      <c r="P181" s="336"/>
      <c r="Q181" s="337">
        <f t="shared" si="32"/>
        <v>0</v>
      </c>
      <c r="R181" s="306"/>
      <c r="S181" s="281"/>
    </row>
    <row r="182" spans="4:19" s="267" customFormat="1" ht="15.75">
      <c r="D182" s="266"/>
      <c r="E182" s="323" t="s">
        <v>17</v>
      </c>
      <c r="F182" s="324" t="s">
        <v>3</v>
      </c>
      <c r="G182" s="325" t="s">
        <v>20</v>
      </c>
      <c r="H182" s="324" t="s">
        <v>81</v>
      </c>
      <c r="I182" s="358"/>
      <c r="J182" s="346" t="s">
        <v>86</v>
      </c>
      <c r="K182" s="328"/>
      <c r="L182" s="329"/>
      <c r="M182" s="329"/>
      <c r="N182" s="329"/>
      <c r="O182" s="329"/>
      <c r="P182" s="329"/>
      <c r="Q182" s="330">
        <f t="shared" si="32"/>
        <v>0</v>
      </c>
      <c r="R182" s="306"/>
      <c r="S182" s="280"/>
    </row>
    <row r="183" spans="4:19" s="267" customFormat="1" ht="15.75">
      <c r="D183" s="266"/>
      <c r="E183" s="323" t="s">
        <v>17</v>
      </c>
      <c r="F183" s="324" t="s">
        <v>3</v>
      </c>
      <c r="G183" s="325" t="s">
        <v>20</v>
      </c>
      <c r="H183" s="324" t="s">
        <v>85</v>
      </c>
      <c r="I183" s="358"/>
      <c r="J183" s="346" t="s">
        <v>88</v>
      </c>
      <c r="K183" s="328"/>
      <c r="L183" s="329"/>
      <c r="M183" s="329"/>
      <c r="N183" s="329"/>
      <c r="O183" s="329"/>
      <c r="P183" s="329"/>
      <c r="Q183" s="330">
        <f t="shared" si="32"/>
        <v>0</v>
      </c>
      <c r="R183" s="306"/>
      <c r="S183" s="280"/>
    </row>
    <row r="184" spans="4:19" s="267" customFormat="1" ht="15.75">
      <c r="D184" s="266"/>
      <c r="E184" s="323" t="s">
        <v>17</v>
      </c>
      <c r="F184" s="324" t="s">
        <v>3</v>
      </c>
      <c r="G184" s="325" t="s">
        <v>20</v>
      </c>
      <c r="H184" s="324" t="s">
        <v>87</v>
      </c>
      <c r="I184" s="358"/>
      <c r="J184" s="346" t="s">
        <v>90</v>
      </c>
      <c r="K184" s="328"/>
      <c r="L184" s="329"/>
      <c r="M184" s="329"/>
      <c r="N184" s="329"/>
      <c r="O184" s="329"/>
      <c r="P184" s="329"/>
      <c r="Q184" s="330">
        <f t="shared" si="32"/>
        <v>0</v>
      </c>
      <c r="R184" s="306"/>
      <c r="S184" s="280"/>
    </row>
    <row r="185" spans="4:19" s="267" customFormat="1" ht="15.75">
      <c r="D185" s="266"/>
      <c r="E185" s="323" t="s">
        <v>17</v>
      </c>
      <c r="F185" s="324" t="s">
        <v>3</v>
      </c>
      <c r="G185" s="325" t="s">
        <v>20</v>
      </c>
      <c r="H185" s="324" t="s">
        <v>89</v>
      </c>
      <c r="I185" s="358"/>
      <c r="J185" s="338" t="s">
        <v>92</v>
      </c>
      <c r="K185" s="328">
        <f aca="true" t="shared" si="41" ref="K185:P185">SUM(K186:K187)</f>
        <v>0</v>
      </c>
      <c r="L185" s="329">
        <f t="shared" si="41"/>
        <v>0</v>
      </c>
      <c r="M185" s="329">
        <f t="shared" si="41"/>
        <v>0</v>
      </c>
      <c r="N185" s="329">
        <f t="shared" si="41"/>
        <v>0</v>
      </c>
      <c r="O185" s="329">
        <f t="shared" si="41"/>
        <v>0</v>
      </c>
      <c r="P185" s="329">
        <f t="shared" si="41"/>
        <v>0</v>
      </c>
      <c r="Q185" s="330">
        <f t="shared" si="32"/>
        <v>0</v>
      </c>
      <c r="R185" s="306"/>
      <c r="S185" s="280"/>
    </row>
    <row r="186" spans="4:19" s="265" customFormat="1" ht="15.75">
      <c r="D186" s="264"/>
      <c r="E186" s="331" t="s">
        <v>17</v>
      </c>
      <c r="F186" s="332" t="s">
        <v>3</v>
      </c>
      <c r="G186" s="333" t="s">
        <v>20</v>
      </c>
      <c r="H186" s="332" t="s">
        <v>89</v>
      </c>
      <c r="I186" s="357" t="s">
        <v>20</v>
      </c>
      <c r="J186" s="416" t="s">
        <v>94</v>
      </c>
      <c r="K186" s="335"/>
      <c r="L186" s="336"/>
      <c r="M186" s="336"/>
      <c r="N186" s="336"/>
      <c r="O186" s="336"/>
      <c r="P186" s="336"/>
      <c r="Q186" s="337">
        <f t="shared" si="32"/>
        <v>0</v>
      </c>
      <c r="R186" s="306"/>
      <c r="S186" s="281"/>
    </row>
    <row r="187" spans="4:19" s="265" customFormat="1" ht="15.75">
      <c r="D187" s="264"/>
      <c r="E187" s="331" t="s">
        <v>17</v>
      </c>
      <c r="F187" s="332" t="s">
        <v>3</v>
      </c>
      <c r="G187" s="333" t="s">
        <v>20</v>
      </c>
      <c r="H187" s="332" t="s">
        <v>89</v>
      </c>
      <c r="I187" s="357" t="s">
        <v>23</v>
      </c>
      <c r="J187" s="416" t="s">
        <v>95</v>
      </c>
      <c r="K187" s="335"/>
      <c r="L187" s="336"/>
      <c r="M187" s="336"/>
      <c r="N187" s="336"/>
      <c r="O187" s="336"/>
      <c r="P187" s="336"/>
      <c r="Q187" s="337">
        <f t="shared" si="32"/>
        <v>0</v>
      </c>
      <c r="R187" s="306"/>
      <c r="S187" s="281"/>
    </row>
    <row r="188" spans="4:19" s="267" customFormat="1" ht="15.75">
      <c r="D188" s="266"/>
      <c r="E188" s="323" t="s">
        <v>17</v>
      </c>
      <c r="F188" s="324" t="s">
        <v>3</v>
      </c>
      <c r="G188" s="325" t="s">
        <v>20</v>
      </c>
      <c r="H188" s="324" t="s">
        <v>91</v>
      </c>
      <c r="I188" s="358"/>
      <c r="J188" s="338" t="s">
        <v>98</v>
      </c>
      <c r="K188" s="328"/>
      <c r="L188" s="329"/>
      <c r="M188" s="329"/>
      <c r="N188" s="329"/>
      <c r="O188" s="329"/>
      <c r="P188" s="329"/>
      <c r="Q188" s="330">
        <f t="shared" si="32"/>
        <v>0</v>
      </c>
      <c r="R188" s="306"/>
      <c r="S188" s="280"/>
    </row>
    <row r="189" spans="4:19" s="267" customFormat="1" ht="15.75">
      <c r="D189" s="266"/>
      <c r="E189" s="323" t="s">
        <v>17</v>
      </c>
      <c r="F189" s="324" t="s">
        <v>3</v>
      </c>
      <c r="G189" s="325" t="s">
        <v>20</v>
      </c>
      <c r="H189" s="324" t="s">
        <v>97</v>
      </c>
      <c r="I189" s="358"/>
      <c r="J189" s="338" t="s">
        <v>100</v>
      </c>
      <c r="K189" s="328"/>
      <c r="L189" s="329"/>
      <c r="M189" s="329"/>
      <c r="N189" s="329"/>
      <c r="O189" s="329"/>
      <c r="P189" s="329"/>
      <c r="Q189" s="330">
        <f t="shared" si="32"/>
        <v>0</v>
      </c>
      <c r="R189" s="306"/>
      <c r="S189" s="280"/>
    </row>
    <row r="190" spans="4:19" s="267" customFormat="1" ht="15.75">
      <c r="D190" s="266"/>
      <c r="E190" s="323" t="s">
        <v>17</v>
      </c>
      <c r="F190" s="324" t="s">
        <v>3</v>
      </c>
      <c r="G190" s="325" t="s">
        <v>20</v>
      </c>
      <c r="H190" s="324" t="s">
        <v>99</v>
      </c>
      <c r="I190" s="358"/>
      <c r="J190" s="338" t="s">
        <v>102</v>
      </c>
      <c r="K190" s="328"/>
      <c r="L190" s="329"/>
      <c r="M190" s="329"/>
      <c r="N190" s="329"/>
      <c r="O190" s="329"/>
      <c r="P190" s="329"/>
      <c r="Q190" s="330">
        <f t="shared" si="32"/>
        <v>0</v>
      </c>
      <c r="R190" s="306"/>
      <c r="S190" s="280"/>
    </row>
    <row r="191" spans="4:19" s="267" customFormat="1" ht="15.75">
      <c r="D191" s="266"/>
      <c r="E191" s="323" t="s">
        <v>17</v>
      </c>
      <c r="F191" s="324" t="s">
        <v>3</v>
      </c>
      <c r="G191" s="325" t="s">
        <v>20</v>
      </c>
      <c r="H191" s="324" t="s">
        <v>101</v>
      </c>
      <c r="I191" s="358"/>
      <c r="J191" s="338" t="s">
        <v>104</v>
      </c>
      <c r="K191" s="328"/>
      <c r="L191" s="329"/>
      <c r="M191" s="329"/>
      <c r="N191" s="329"/>
      <c r="O191" s="329"/>
      <c r="P191" s="329"/>
      <c r="Q191" s="330">
        <f t="shared" si="32"/>
        <v>0</v>
      </c>
      <c r="R191" s="306"/>
      <c r="S191" s="280"/>
    </row>
    <row r="192" spans="4:19" s="267" customFormat="1" ht="15.75">
      <c r="D192" s="266"/>
      <c r="E192" s="323" t="s">
        <v>17</v>
      </c>
      <c r="F192" s="324" t="s">
        <v>3</v>
      </c>
      <c r="G192" s="325" t="s">
        <v>20</v>
      </c>
      <c r="H192" s="324" t="s">
        <v>103</v>
      </c>
      <c r="I192" s="358"/>
      <c r="J192" s="338" t="s">
        <v>106</v>
      </c>
      <c r="K192" s="328"/>
      <c r="L192" s="329"/>
      <c r="M192" s="329"/>
      <c r="N192" s="329"/>
      <c r="O192" s="329"/>
      <c r="P192" s="329"/>
      <c r="Q192" s="330">
        <f t="shared" si="32"/>
        <v>0</v>
      </c>
      <c r="R192" s="306"/>
      <c r="S192" s="280"/>
    </row>
    <row r="193" spans="4:19" s="267" customFormat="1" ht="15.75">
      <c r="D193" s="266"/>
      <c r="E193" s="323" t="s">
        <v>17</v>
      </c>
      <c r="F193" s="324" t="s">
        <v>3</v>
      </c>
      <c r="G193" s="325" t="s">
        <v>20</v>
      </c>
      <c r="H193" s="324" t="s">
        <v>105</v>
      </c>
      <c r="I193" s="358"/>
      <c r="J193" s="338" t="s">
        <v>194</v>
      </c>
      <c r="K193" s="328"/>
      <c r="L193" s="329"/>
      <c r="M193" s="329"/>
      <c r="N193" s="329"/>
      <c r="O193" s="329"/>
      <c r="P193" s="329"/>
      <c r="Q193" s="330">
        <f t="shared" si="32"/>
        <v>0</v>
      </c>
      <c r="R193" s="306"/>
      <c r="S193" s="280"/>
    </row>
    <row r="194" spans="4:19" s="267" customFormat="1" ht="15.75">
      <c r="D194" s="266"/>
      <c r="E194" s="323" t="s">
        <v>17</v>
      </c>
      <c r="F194" s="324" t="s">
        <v>3</v>
      </c>
      <c r="G194" s="325" t="s">
        <v>20</v>
      </c>
      <c r="H194" s="324" t="s">
        <v>107</v>
      </c>
      <c r="I194" s="358"/>
      <c r="J194" s="338" t="s">
        <v>195</v>
      </c>
      <c r="K194" s="328"/>
      <c r="L194" s="329"/>
      <c r="M194" s="329"/>
      <c r="N194" s="329"/>
      <c r="O194" s="329"/>
      <c r="P194" s="329"/>
      <c r="Q194" s="330">
        <f t="shared" si="32"/>
        <v>0</v>
      </c>
      <c r="R194" s="306"/>
      <c r="S194" s="280"/>
    </row>
    <row r="195" spans="4:19" s="267" customFormat="1" ht="15.75">
      <c r="D195" s="266"/>
      <c r="E195" s="323" t="s">
        <v>17</v>
      </c>
      <c r="F195" s="324" t="s">
        <v>3</v>
      </c>
      <c r="G195" s="325" t="s">
        <v>20</v>
      </c>
      <c r="H195" s="324" t="s">
        <v>111</v>
      </c>
      <c r="I195" s="358"/>
      <c r="J195" s="338" t="s">
        <v>196</v>
      </c>
      <c r="K195" s="328"/>
      <c r="L195" s="329"/>
      <c r="M195" s="329"/>
      <c r="N195" s="329"/>
      <c r="O195" s="329"/>
      <c r="P195" s="329"/>
      <c r="Q195" s="330">
        <f t="shared" si="32"/>
        <v>0</v>
      </c>
      <c r="R195" s="306"/>
      <c r="S195" s="280"/>
    </row>
    <row r="196" spans="5:19" ht="15.75">
      <c r="E196" s="348" t="s">
        <v>17</v>
      </c>
      <c r="F196" s="349" t="s">
        <v>3</v>
      </c>
      <c r="G196" s="350" t="s">
        <v>20</v>
      </c>
      <c r="H196" s="349" t="s">
        <v>113</v>
      </c>
      <c r="I196" s="351"/>
      <c r="J196" s="462" t="s">
        <v>116</v>
      </c>
      <c r="K196" s="352">
        <f aca="true" t="shared" si="42" ref="K196:P196">SUM(K197:K198)</f>
        <v>0</v>
      </c>
      <c r="L196" s="353">
        <f t="shared" si="42"/>
        <v>0</v>
      </c>
      <c r="M196" s="353">
        <f t="shared" si="42"/>
        <v>0</v>
      </c>
      <c r="N196" s="353">
        <f t="shared" si="42"/>
        <v>0</v>
      </c>
      <c r="O196" s="353">
        <f t="shared" si="42"/>
        <v>0</v>
      </c>
      <c r="P196" s="353">
        <f t="shared" si="42"/>
        <v>0</v>
      </c>
      <c r="Q196" s="354">
        <f t="shared" si="32"/>
        <v>0</v>
      </c>
      <c r="R196" s="306"/>
      <c r="S196" s="282"/>
    </row>
    <row r="197" spans="4:19" s="265" customFormat="1" ht="15.75">
      <c r="D197" s="264"/>
      <c r="E197" s="339" t="s">
        <v>17</v>
      </c>
      <c r="F197" s="340" t="s">
        <v>3</v>
      </c>
      <c r="G197" s="341" t="s">
        <v>20</v>
      </c>
      <c r="H197" s="340" t="s">
        <v>113</v>
      </c>
      <c r="I197" s="342" t="s">
        <v>20</v>
      </c>
      <c r="J197" s="460" t="s">
        <v>578</v>
      </c>
      <c r="K197" s="335"/>
      <c r="L197" s="336"/>
      <c r="M197" s="336"/>
      <c r="N197" s="336"/>
      <c r="O197" s="336"/>
      <c r="P197" s="336"/>
      <c r="Q197" s="337">
        <f t="shared" si="32"/>
        <v>0</v>
      </c>
      <c r="R197" s="306"/>
      <c r="S197" s="281"/>
    </row>
    <row r="198" spans="4:19" s="265" customFormat="1" ht="15.75">
      <c r="D198" s="264"/>
      <c r="E198" s="339" t="s">
        <v>17</v>
      </c>
      <c r="F198" s="340" t="s">
        <v>3</v>
      </c>
      <c r="G198" s="341" t="s">
        <v>20</v>
      </c>
      <c r="H198" s="340" t="s">
        <v>113</v>
      </c>
      <c r="I198" s="342" t="s">
        <v>23</v>
      </c>
      <c r="J198" s="460" t="s">
        <v>579</v>
      </c>
      <c r="K198" s="335"/>
      <c r="L198" s="336"/>
      <c r="M198" s="336"/>
      <c r="N198" s="336"/>
      <c r="O198" s="336"/>
      <c r="P198" s="336"/>
      <c r="Q198" s="337">
        <f t="shared" si="32"/>
        <v>0</v>
      </c>
      <c r="R198" s="306"/>
      <c r="S198" s="281"/>
    </row>
    <row r="199" spans="4:19" s="267" customFormat="1" ht="15.75">
      <c r="D199" s="266"/>
      <c r="E199" s="323" t="s">
        <v>17</v>
      </c>
      <c r="F199" s="324" t="s">
        <v>3</v>
      </c>
      <c r="G199" s="325" t="s">
        <v>20</v>
      </c>
      <c r="H199" s="368" t="s">
        <v>115</v>
      </c>
      <c r="I199" s="369"/>
      <c r="J199" s="347" t="s">
        <v>197</v>
      </c>
      <c r="K199" s="328"/>
      <c r="L199" s="329"/>
      <c r="M199" s="329"/>
      <c r="N199" s="329"/>
      <c r="O199" s="329"/>
      <c r="P199" s="329"/>
      <c r="Q199" s="330">
        <f t="shared" si="32"/>
        <v>0</v>
      </c>
      <c r="R199" s="306"/>
      <c r="S199" s="280"/>
    </row>
    <row r="200" spans="4:19" s="267" customFormat="1" ht="15.75">
      <c r="D200" s="266"/>
      <c r="E200" s="323" t="s">
        <v>17</v>
      </c>
      <c r="F200" s="324" t="s">
        <v>3</v>
      </c>
      <c r="G200" s="325" t="s">
        <v>20</v>
      </c>
      <c r="H200" s="368" t="s">
        <v>121</v>
      </c>
      <c r="I200" s="369"/>
      <c r="J200" s="347" t="s">
        <v>124</v>
      </c>
      <c r="K200" s="328"/>
      <c r="L200" s="329"/>
      <c r="M200" s="329"/>
      <c r="N200" s="329"/>
      <c r="O200" s="329"/>
      <c r="P200" s="329"/>
      <c r="Q200" s="330">
        <f t="shared" si="32"/>
        <v>0</v>
      </c>
      <c r="R200" s="306"/>
      <c r="S200" s="280"/>
    </row>
    <row r="201" spans="4:19" s="267" customFormat="1" ht="15.75">
      <c r="D201" s="266"/>
      <c r="E201" s="323" t="s">
        <v>17</v>
      </c>
      <c r="F201" s="324" t="s">
        <v>3</v>
      </c>
      <c r="G201" s="325" t="s">
        <v>20</v>
      </c>
      <c r="H201" s="324" t="s">
        <v>123</v>
      </c>
      <c r="I201" s="326"/>
      <c r="J201" s="338" t="s">
        <v>126</v>
      </c>
      <c r="K201" s="328">
        <f aca="true" t="shared" si="43" ref="K201:P201">SUM(K202:K203)</f>
        <v>0</v>
      </c>
      <c r="L201" s="329">
        <f t="shared" si="43"/>
        <v>0</v>
      </c>
      <c r="M201" s="329">
        <f t="shared" si="43"/>
        <v>0</v>
      </c>
      <c r="N201" s="329">
        <f t="shared" si="43"/>
        <v>0</v>
      </c>
      <c r="O201" s="329">
        <f t="shared" si="43"/>
        <v>0</v>
      </c>
      <c r="P201" s="329">
        <f t="shared" si="43"/>
        <v>0</v>
      </c>
      <c r="Q201" s="330">
        <f t="shared" si="32"/>
        <v>0</v>
      </c>
      <c r="R201" s="306"/>
      <c r="S201" s="280"/>
    </row>
    <row r="202" spans="4:19" s="265" customFormat="1" ht="15.75">
      <c r="D202" s="264"/>
      <c r="E202" s="331" t="s">
        <v>17</v>
      </c>
      <c r="F202" s="332" t="s">
        <v>3</v>
      </c>
      <c r="G202" s="333" t="s">
        <v>20</v>
      </c>
      <c r="H202" s="332" t="s">
        <v>123</v>
      </c>
      <c r="I202" s="334" t="s">
        <v>20</v>
      </c>
      <c r="J202" s="460" t="s">
        <v>127</v>
      </c>
      <c r="K202" s="335"/>
      <c r="L202" s="336"/>
      <c r="M202" s="336"/>
      <c r="N202" s="336"/>
      <c r="O202" s="336"/>
      <c r="P202" s="336"/>
      <c r="Q202" s="337">
        <f t="shared" si="32"/>
        <v>0</v>
      </c>
      <c r="R202" s="306"/>
      <c r="S202" s="281"/>
    </row>
    <row r="203" spans="4:19" s="265" customFormat="1" ht="15.75">
      <c r="D203" s="264"/>
      <c r="E203" s="355" t="s">
        <v>17</v>
      </c>
      <c r="F203" s="344" t="s">
        <v>3</v>
      </c>
      <c r="G203" s="356" t="s">
        <v>20</v>
      </c>
      <c r="H203" s="344" t="s">
        <v>123</v>
      </c>
      <c r="I203" s="357" t="s">
        <v>23</v>
      </c>
      <c r="J203" s="412" t="s">
        <v>128</v>
      </c>
      <c r="K203" s="335"/>
      <c r="L203" s="336"/>
      <c r="M203" s="336"/>
      <c r="N203" s="336"/>
      <c r="O203" s="336"/>
      <c r="P203" s="336"/>
      <c r="Q203" s="337">
        <f aca="true" t="shared" si="44" ref="Q203:Q266">SUM(K203:P203)</f>
        <v>0</v>
      </c>
      <c r="R203" s="306"/>
      <c r="S203" s="281"/>
    </row>
    <row r="204" spans="4:19" s="267" customFormat="1" ht="15.75">
      <c r="D204" s="266"/>
      <c r="E204" s="323" t="s">
        <v>17</v>
      </c>
      <c r="F204" s="324" t="s">
        <v>3</v>
      </c>
      <c r="G204" s="325" t="s">
        <v>20</v>
      </c>
      <c r="H204" s="343" t="s">
        <v>125</v>
      </c>
      <c r="I204" s="358"/>
      <c r="J204" s="346" t="s">
        <v>130</v>
      </c>
      <c r="K204" s="328"/>
      <c r="L204" s="329"/>
      <c r="M204" s="329"/>
      <c r="N204" s="329"/>
      <c r="O204" s="329"/>
      <c r="P204" s="329"/>
      <c r="Q204" s="330">
        <f t="shared" si="44"/>
        <v>0</v>
      </c>
      <c r="R204" s="306"/>
      <c r="S204" s="280"/>
    </row>
    <row r="205" spans="4:19" s="267" customFormat="1" ht="15.75">
      <c r="D205" s="266"/>
      <c r="E205" s="323" t="s">
        <v>17</v>
      </c>
      <c r="F205" s="324" t="s">
        <v>3</v>
      </c>
      <c r="G205" s="325" t="s">
        <v>20</v>
      </c>
      <c r="H205" s="343" t="s">
        <v>129</v>
      </c>
      <c r="I205" s="358"/>
      <c r="J205" s="346" t="s">
        <v>132</v>
      </c>
      <c r="K205" s="328"/>
      <c r="L205" s="329"/>
      <c r="M205" s="329"/>
      <c r="N205" s="329"/>
      <c r="O205" s="329"/>
      <c r="P205" s="329"/>
      <c r="Q205" s="330">
        <f t="shared" si="44"/>
        <v>0</v>
      </c>
      <c r="R205" s="306"/>
      <c r="S205" s="280"/>
    </row>
    <row r="206" spans="4:19" s="267" customFormat="1" ht="15.75">
      <c r="D206" s="266"/>
      <c r="E206" s="323" t="s">
        <v>17</v>
      </c>
      <c r="F206" s="324" t="s">
        <v>3</v>
      </c>
      <c r="G206" s="325" t="s">
        <v>20</v>
      </c>
      <c r="H206" s="343" t="s">
        <v>131</v>
      </c>
      <c r="I206" s="358"/>
      <c r="J206" s="346" t="s">
        <v>134</v>
      </c>
      <c r="K206" s="328"/>
      <c r="L206" s="329"/>
      <c r="M206" s="329"/>
      <c r="N206" s="329"/>
      <c r="O206" s="329"/>
      <c r="P206" s="329"/>
      <c r="Q206" s="330">
        <f t="shared" si="44"/>
        <v>0</v>
      </c>
      <c r="R206" s="306"/>
      <c r="S206" s="280"/>
    </row>
    <row r="207" spans="4:19" s="267" customFormat="1" ht="15.75">
      <c r="D207" s="266"/>
      <c r="E207" s="323" t="s">
        <v>17</v>
      </c>
      <c r="F207" s="324" t="s">
        <v>3</v>
      </c>
      <c r="G207" s="325" t="s">
        <v>20</v>
      </c>
      <c r="H207" s="343" t="s">
        <v>133</v>
      </c>
      <c r="I207" s="358"/>
      <c r="J207" s="346" t="s">
        <v>136</v>
      </c>
      <c r="K207" s="328"/>
      <c r="L207" s="329"/>
      <c r="M207" s="329"/>
      <c r="N207" s="329"/>
      <c r="O207" s="329"/>
      <c r="P207" s="329"/>
      <c r="Q207" s="330">
        <f t="shared" si="44"/>
        <v>0</v>
      </c>
      <c r="R207" s="306"/>
      <c r="S207" s="280"/>
    </row>
    <row r="208" spans="4:19" s="267" customFormat="1" ht="15.75">
      <c r="D208" s="266"/>
      <c r="E208" s="323" t="s">
        <v>17</v>
      </c>
      <c r="F208" s="324" t="s">
        <v>3</v>
      </c>
      <c r="G208" s="325" t="s">
        <v>20</v>
      </c>
      <c r="H208" s="343" t="s">
        <v>135</v>
      </c>
      <c r="I208" s="358"/>
      <c r="J208" s="346" t="s">
        <v>138</v>
      </c>
      <c r="K208" s="328"/>
      <c r="L208" s="329"/>
      <c r="M208" s="329"/>
      <c r="N208" s="329"/>
      <c r="O208" s="329"/>
      <c r="P208" s="329"/>
      <c r="Q208" s="330">
        <f t="shared" si="44"/>
        <v>0</v>
      </c>
      <c r="R208" s="306"/>
      <c r="S208" s="280"/>
    </row>
    <row r="209" spans="4:19" s="267" customFormat="1" ht="15.75">
      <c r="D209" s="266"/>
      <c r="E209" s="323" t="s">
        <v>17</v>
      </c>
      <c r="F209" s="324" t="s">
        <v>3</v>
      </c>
      <c r="G209" s="325" t="s">
        <v>20</v>
      </c>
      <c r="H209" s="343" t="s">
        <v>137</v>
      </c>
      <c r="I209" s="358"/>
      <c r="J209" s="346" t="s">
        <v>140</v>
      </c>
      <c r="K209" s="328"/>
      <c r="L209" s="329"/>
      <c r="M209" s="329"/>
      <c r="N209" s="329"/>
      <c r="O209" s="329"/>
      <c r="P209" s="329"/>
      <c r="Q209" s="330">
        <f t="shared" si="44"/>
        <v>0</v>
      </c>
      <c r="R209" s="306"/>
      <c r="S209" s="280"/>
    </row>
    <row r="210" spans="4:19" s="267" customFormat="1" ht="15.75">
      <c r="D210" s="266"/>
      <c r="E210" s="323" t="s">
        <v>17</v>
      </c>
      <c r="F210" s="324" t="s">
        <v>3</v>
      </c>
      <c r="G210" s="325" t="s">
        <v>20</v>
      </c>
      <c r="H210" s="324" t="s">
        <v>139</v>
      </c>
      <c r="I210" s="326"/>
      <c r="J210" s="338" t="s">
        <v>142</v>
      </c>
      <c r="K210" s="328"/>
      <c r="L210" s="329"/>
      <c r="M210" s="329"/>
      <c r="N210" s="329"/>
      <c r="O210" s="329"/>
      <c r="P210" s="329"/>
      <c r="Q210" s="330">
        <f t="shared" si="44"/>
        <v>0</v>
      </c>
      <c r="R210" s="306"/>
      <c r="S210" s="280"/>
    </row>
    <row r="211" spans="4:19" s="267" customFormat="1" ht="15.75">
      <c r="D211" s="266"/>
      <c r="E211" s="323" t="s">
        <v>17</v>
      </c>
      <c r="F211" s="324" t="s">
        <v>3</v>
      </c>
      <c r="G211" s="325" t="s">
        <v>20</v>
      </c>
      <c r="H211" s="324" t="s">
        <v>141</v>
      </c>
      <c r="I211" s="326"/>
      <c r="J211" s="338" t="s">
        <v>144</v>
      </c>
      <c r="K211" s="328"/>
      <c r="L211" s="329"/>
      <c r="M211" s="329"/>
      <c r="N211" s="329"/>
      <c r="O211" s="329"/>
      <c r="P211" s="329"/>
      <c r="Q211" s="330">
        <f t="shared" si="44"/>
        <v>0</v>
      </c>
      <c r="R211" s="306"/>
      <c r="S211" s="280"/>
    </row>
    <row r="212" spans="4:19" s="267" customFormat="1" ht="15.75">
      <c r="D212" s="266"/>
      <c r="E212" s="323" t="s">
        <v>17</v>
      </c>
      <c r="F212" s="324" t="s">
        <v>3</v>
      </c>
      <c r="G212" s="325" t="s">
        <v>20</v>
      </c>
      <c r="H212" s="324" t="s">
        <v>143</v>
      </c>
      <c r="I212" s="326"/>
      <c r="J212" s="338" t="s">
        <v>146</v>
      </c>
      <c r="K212" s="328"/>
      <c r="L212" s="329"/>
      <c r="M212" s="329"/>
      <c r="N212" s="329"/>
      <c r="O212" s="329"/>
      <c r="P212" s="329"/>
      <c r="Q212" s="330">
        <f t="shared" si="44"/>
        <v>0</v>
      </c>
      <c r="R212" s="306"/>
      <c r="S212" s="280"/>
    </row>
    <row r="213" spans="4:19" s="267" customFormat="1" ht="15.75">
      <c r="D213" s="266"/>
      <c r="E213" s="323" t="s">
        <v>17</v>
      </c>
      <c r="F213" s="324" t="s">
        <v>3</v>
      </c>
      <c r="G213" s="325" t="s">
        <v>20</v>
      </c>
      <c r="H213" s="324" t="s">
        <v>145</v>
      </c>
      <c r="I213" s="326"/>
      <c r="J213" s="338" t="s">
        <v>198</v>
      </c>
      <c r="K213" s="328"/>
      <c r="L213" s="329"/>
      <c r="M213" s="329"/>
      <c r="N213" s="329"/>
      <c r="O213" s="329"/>
      <c r="P213" s="329"/>
      <c r="Q213" s="330">
        <f t="shared" si="44"/>
        <v>0</v>
      </c>
      <c r="R213" s="306"/>
      <c r="S213" s="280"/>
    </row>
    <row r="214" spans="4:19" s="267" customFormat="1" ht="15.75">
      <c r="D214" s="266"/>
      <c r="E214" s="323" t="s">
        <v>17</v>
      </c>
      <c r="F214" s="324" t="s">
        <v>3</v>
      </c>
      <c r="G214" s="325" t="s">
        <v>20</v>
      </c>
      <c r="H214" s="324" t="s">
        <v>147</v>
      </c>
      <c r="I214" s="326"/>
      <c r="J214" s="338" t="s">
        <v>150</v>
      </c>
      <c r="K214" s="328"/>
      <c r="L214" s="329"/>
      <c r="M214" s="329"/>
      <c r="N214" s="329"/>
      <c r="O214" s="329"/>
      <c r="P214" s="329"/>
      <c r="Q214" s="330">
        <f t="shared" si="44"/>
        <v>0</v>
      </c>
      <c r="R214" s="306"/>
      <c r="S214" s="280"/>
    </row>
    <row r="215" spans="4:19" s="267" customFormat="1" ht="15.75">
      <c r="D215" s="266"/>
      <c r="E215" s="323" t="s">
        <v>17</v>
      </c>
      <c r="F215" s="324" t="s">
        <v>3</v>
      </c>
      <c r="G215" s="325" t="s">
        <v>20</v>
      </c>
      <c r="H215" s="324" t="s">
        <v>149</v>
      </c>
      <c r="I215" s="326"/>
      <c r="J215" s="338" t="s">
        <v>154</v>
      </c>
      <c r="K215" s="328">
        <f aca="true" t="shared" si="45" ref="K215:P215">SUM(K216)</f>
        <v>0</v>
      </c>
      <c r="L215" s="329">
        <f t="shared" si="45"/>
        <v>0</v>
      </c>
      <c r="M215" s="329">
        <f t="shared" si="45"/>
        <v>0</v>
      </c>
      <c r="N215" s="329">
        <f t="shared" si="45"/>
        <v>0</v>
      </c>
      <c r="O215" s="329">
        <f t="shared" si="45"/>
        <v>0</v>
      </c>
      <c r="P215" s="329">
        <f t="shared" si="45"/>
        <v>0</v>
      </c>
      <c r="Q215" s="330">
        <f t="shared" si="44"/>
        <v>0</v>
      </c>
      <c r="R215" s="306"/>
      <c r="S215" s="280"/>
    </row>
    <row r="216" spans="4:19" s="265" customFormat="1" ht="15.75">
      <c r="D216" s="264"/>
      <c r="E216" s="331" t="s">
        <v>17</v>
      </c>
      <c r="F216" s="332" t="s">
        <v>3</v>
      </c>
      <c r="G216" s="333" t="s">
        <v>20</v>
      </c>
      <c r="H216" s="332" t="s">
        <v>149</v>
      </c>
      <c r="I216" s="334" t="s">
        <v>20</v>
      </c>
      <c r="J216" s="416" t="s">
        <v>199</v>
      </c>
      <c r="K216" s="335"/>
      <c r="L216" s="336"/>
      <c r="M216" s="336"/>
      <c r="N216" s="336"/>
      <c r="O216" s="336"/>
      <c r="P216" s="336"/>
      <c r="Q216" s="337">
        <f t="shared" si="44"/>
        <v>0</v>
      </c>
      <c r="R216" s="306"/>
      <c r="S216" s="281"/>
    </row>
    <row r="217" spans="4:19" s="267" customFormat="1" ht="15.75">
      <c r="D217" s="266"/>
      <c r="E217" s="370" t="s">
        <v>17</v>
      </c>
      <c r="F217" s="371" t="s">
        <v>3</v>
      </c>
      <c r="G217" s="372" t="s">
        <v>20</v>
      </c>
      <c r="H217" s="371" t="s">
        <v>59</v>
      </c>
      <c r="I217" s="373"/>
      <c r="J217" s="338" t="s">
        <v>156</v>
      </c>
      <c r="K217" s="328"/>
      <c r="L217" s="329"/>
      <c r="M217" s="329"/>
      <c r="N217" s="329"/>
      <c r="O217" s="329"/>
      <c r="P217" s="329"/>
      <c r="Q217" s="330">
        <f t="shared" si="44"/>
        <v>0</v>
      </c>
      <c r="R217" s="306"/>
      <c r="S217" s="280"/>
    </row>
    <row r="218" spans="4:19" s="267" customFormat="1" ht="47.25">
      <c r="D218" s="266"/>
      <c r="E218" s="370"/>
      <c r="F218" s="371"/>
      <c r="G218" s="372"/>
      <c r="H218" s="371"/>
      <c r="I218" s="373"/>
      <c r="J218" s="359" t="s">
        <v>157</v>
      </c>
      <c r="K218" s="328"/>
      <c r="L218" s="329"/>
      <c r="M218" s="329"/>
      <c r="N218" s="329"/>
      <c r="O218" s="329"/>
      <c r="P218" s="329"/>
      <c r="Q218" s="330">
        <f t="shared" si="44"/>
        <v>0</v>
      </c>
      <c r="R218" s="306"/>
      <c r="S218" s="280"/>
    </row>
    <row r="219" spans="4:19" s="267" customFormat="1" ht="15.75">
      <c r="D219" s="266"/>
      <c r="E219" s="316" t="s">
        <v>17</v>
      </c>
      <c r="F219" s="317" t="s">
        <v>3</v>
      </c>
      <c r="G219" s="318" t="s">
        <v>23</v>
      </c>
      <c r="H219" s="317"/>
      <c r="I219" s="319"/>
      <c r="J219" s="459" t="s">
        <v>158</v>
      </c>
      <c r="K219" s="320">
        <f aca="true" t="shared" si="46" ref="K219:P219">SUM(K220:K222)</f>
        <v>1633</v>
      </c>
      <c r="L219" s="321">
        <f t="shared" si="46"/>
        <v>0</v>
      </c>
      <c r="M219" s="321">
        <f t="shared" si="46"/>
        <v>0</v>
      </c>
      <c r="N219" s="321">
        <f t="shared" si="46"/>
        <v>0</v>
      </c>
      <c r="O219" s="321">
        <f t="shared" si="46"/>
        <v>0</v>
      </c>
      <c r="P219" s="321">
        <f t="shared" si="46"/>
        <v>0</v>
      </c>
      <c r="Q219" s="322">
        <f>SUM(Q220:Q222)</f>
        <v>1633</v>
      </c>
      <c r="R219" s="306"/>
      <c r="S219" s="280"/>
    </row>
    <row r="220" spans="4:19" s="267" customFormat="1" ht="15.75">
      <c r="D220" s="266"/>
      <c r="E220" s="323" t="s">
        <v>17</v>
      </c>
      <c r="F220" s="324" t="s">
        <v>3</v>
      </c>
      <c r="G220" s="325" t="s">
        <v>23</v>
      </c>
      <c r="H220" s="324" t="s">
        <v>20</v>
      </c>
      <c r="I220" s="326"/>
      <c r="J220" s="338" t="s">
        <v>159</v>
      </c>
      <c r="K220" s="328">
        <v>972</v>
      </c>
      <c r="L220" s="329"/>
      <c r="M220" s="329"/>
      <c r="N220" s="329"/>
      <c r="O220" s="329"/>
      <c r="P220" s="329"/>
      <c r="Q220" s="337">
        <f t="shared" si="44"/>
        <v>972</v>
      </c>
      <c r="R220" s="306">
        <v>1122</v>
      </c>
      <c r="S220" s="280" t="s">
        <v>551</v>
      </c>
    </row>
    <row r="221" spans="4:19" s="267" customFormat="1" ht="15.75">
      <c r="D221" s="266"/>
      <c r="E221" s="323" t="s">
        <v>17</v>
      </c>
      <c r="F221" s="324" t="s">
        <v>3</v>
      </c>
      <c r="G221" s="325" t="s">
        <v>23</v>
      </c>
      <c r="H221" s="324" t="s">
        <v>23</v>
      </c>
      <c r="I221" s="326"/>
      <c r="J221" s="338" t="s">
        <v>160</v>
      </c>
      <c r="K221" s="328">
        <v>661</v>
      </c>
      <c r="L221" s="329"/>
      <c r="M221" s="329"/>
      <c r="N221" s="329"/>
      <c r="O221" s="329"/>
      <c r="P221" s="329"/>
      <c r="Q221" s="337">
        <f t="shared" si="44"/>
        <v>661</v>
      </c>
      <c r="R221" s="306">
        <v>548</v>
      </c>
      <c r="S221" s="280"/>
    </row>
    <row r="222" spans="4:19" s="267" customFormat="1" ht="15.75">
      <c r="D222" s="266"/>
      <c r="E222" s="323" t="s">
        <v>17</v>
      </c>
      <c r="F222" s="324" t="s">
        <v>3</v>
      </c>
      <c r="G222" s="325" t="s">
        <v>23</v>
      </c>
      <c r="H222" s="324" t="s">
        <v>27</v>
      </c>
      <c r="I222" s="326"/>
      <c r="J222" s="338" t="s">
        <v>161</v>
      </c>
      <c r="K222" s="328"/>
      <c r="L222" s="329"/>
      <c r="M222" s="329"/>
      <c r="N222" s="329"/>
      <c r="O222" s="329"/>
      <c r="P222" s="329"/>
      <c r="Q222" s="330">
        <f t="shared" si="44"/>
        <v>0</v>
      </c>
      <c r="R222" s="306"/>
      <c r="S222" s="280"/>
    </row>
    <row r="223" spans="4:19" s="267" customFormat="1" ht="15.75">
      <c r="D223" s="266"/>
      <c r="E223" s="316" t="s">
        <v>17</v>
      </c>
      <c r="F223" s="317" t="s">
        <v>3</v>
      </c>
      <c r="G223" s="318" t="s">
        <v>27</v>
      </c>
      <c r="H223" s="317"/>
      <c r="I223" s="319"/>
      <c r="J223" s="459" t="s">
        <v>162</v>
      </c>
      <c r="K223" s="320">
        <f aca="true" t="shared" si="47" ref="K223:P223">SUM(K224+K227+K231)</f>
        <v>5074</v>
      </c>
      <c r="L223" s="321">
        <f t="shared" si="47"/>
        <v>0</v>
      </c>
      <c r="M223" s="321">
        <f t="shared" si="47"/>
        <v>0</v>
      </c>
      <c r="N223" s="321">
        <f t="shared" si="47"/>
        <v>0</v>
      </c>
      <c r="O223" s="321">
        <f t="shared" si="47"/>
        <v>0</v>
      </c>
      <c r="P223" s="321">
        <f t="shared" si="47"/>
        <v>0</v>
      </c>
      <c r="Q223" s="330">
        <f t="shared" si="44"/>
        <v>5074</v>
      </c>
      <c r="R223" s="306"/>
      <c r="S223" s="280"/>
    </row>
    <row r="224" spans="4:19" s="267" customFormat="1" ht="15.75">
      <c r="D224" s="266"/>
      <c r="E224" s="323" t="s">
        <v>17</v>
      </c>
      <c r="F224" s="324" t="s">
        <v>3</v>
      </c>
      <c r="G224" s="325" t="s">
        <v>27</v>
      </c>
      <c r="H224" s="324" t="s">
        <v>20</v>
      </c>
      <c r="I224" s="326"/>
      <c r="J224" s="338" t="s">
        <v>163</v>
      </c>
      <c r="K224" s="328">
        <f aca="true" t="shared" si="48" ref="K224:P224">SUM(K225:K226)</f>
        <v>3044</v>
      </c>
      <c r="L224" s="329">
        <f t="shared" si="48"/>
        <v>0</v>
      </c>
      <c r="M224" s="329">
        <f t="shared" si="48"/>
        <v>0</v>
      </c>
      <c r="N224" s="329">
        <f t="shared" si="48"/>
        <v>0</v>
      </c>
      <c r="O224" s="329">
        <f t="shared" si="48"/>
        <v>0</v>
      </c>
      <c r="P224" s="329">
        <f t="shared" si="48"/>
        <v>0</v>
      </c>
      <c r="Q224" s="330">
        <f t="shared" si="44"/>
        <v>3044</v>
      </c>
      <c r="R224" s="306"/>
      <c r="S224" s="280"/>
    </row>
    <row r="225" spans="4:19" s="265" customFormat="1" ht="15.75">
      <c r="D225" s="264"/>
      <c r="E225" s="331" t="s">
        <v>17</v>
      </c>
      <c r="F225" s="332" t="s">
        <v>3</v>
      </c>
      <c r="G225" s="333" t="s">
        <v>27</v>
      </c>
      <c r="H225" s="332" t="s">
        <v>20</v>
      </c>
      <c r="I225" s="334" t="s">
        <v>20</v>
      </c>
      <c r="J225" s="416" t="s">
        <v>164</v>
      </c>
      <c r="K225" s="335">
        <v>3044</v>
      </c>
      <c r="L225" s="336"/>
      <c r="M225" s="336"/>
      <c r="N225" s="336"/>
      <c r="O225" s="336"/>
      <c r="P225" s="336"/>
      <c r="Q225" s="330">
        <f t="shared" si="44"/>
        <v>3044</v>
      </c>
      <c r="R225" s="306">
        <v>2164</v>
      </c>
      <c r="S225" s="281"/>
    </row>
    <row r="226" spans="4:19" s="265" customFormat="1" ht="15.75">
      <c r="D226" s="264"/>
      <c r="E226" s="331" t="s">
        <v>17</v>
      </c>
      <c r="F226" s="332" t="s">
        <v>3</v>
      </c>
      <c r="G226" s="333" t="s">
        <v>27</v>
      </c>
      <c r="H226" s="332" t="s">
        <v>20</v>
      </c>
      <c r="I226" s="334" t="s">
        <v>23</v>
      </c>
      <c r="J226" s="416" t="s">
        <v>165</v>
      </c>
      <c r="K226" s="335"/>
      <c r="L226" s="336"/>
      <c r="M226" s="336"/>
      <c r="N226" s="336"/>
      <c r="O226" s="336"/>
      <c r="P226" s="336"/>
      <c r="Q226" s="337">
        <f t="shared" si="44"/>
        <v>0</v>
      </c>
      <c r="R226" s="306"/>
      <c r="S226" s="281"/>
    </row>
    <row r="227" spans="4:19" s="267" customFormat="1" ht="15.75">
      <c r="D227" s="266"/>
      <c r="E227" s="323" t="s">
        <v>17</v>
      </c>
      <c r="F227" s="324" t="s">
        <v>3</v>
      </c>
      <c r="G227" s="325" t="s">
        <v>27</v>
      </c>
      <c r="H227" s="324" t="s">
        <v>23</v>
      </c>
      <c r="I227" s="326"/>
      <c r="J227" s="338" t="s">
        <v>166</v>
      </c>
      <c r="K227" s="328">
        <f aca="true" t="shared" si="49" ref="K227:P227">SUM(K228:K230)</f>
        <v>2030</v>
      </c>
      <c r="L227" s="329">
        <f t="shared" si="49"/>
        <v>0</v>
      </c>
      <c r="M227" s="329">
        <f t="shared" si="49"/>
        <v>0</v>
      </c>
      <c r="N227" s="329">
        <f t="shared" si="49"/>
        <v>0</v>
      </c>
      <c r="O227" s="329">
        <f t="shared" si="49"/>
        <v>0</v>
      </c>
      <c r="P227" s="329">
        <f t="shared" si="49"/>
        <v>0</v>
      </c>
      <c r="Q227" s="330">
        <f t="shared" si="44"/>
        <v>2030</v>
      </c>
      <c r="R227" s="306"/>
      <c r="S227" s="280"/>
    </row>
    <row r="228" spans="4:19" s="265" customFormat="1" ht="15.75">
      <c r="D228" s="264"/>
      <c r="E228" s="331" t="s">
        <v>17</v>
      </c>
      <c r="F228" s="332" t="s">
        <v>3</v>
      </c>
      <c r="G228" s="333" t="s">
        <v>27</v>
      </c>
      <c r="H228" s="332" t="s">
        <v>23</v>
      </c>
      <c r="I228" s="334" t="s">
        <v>20</v>
      </c>
      <c r="J228" s="416" t="s">
        <v>164</v>
      </c>
      <c r="K228" s="335">
        <v>2030</v>
      </c>
      <c r="L228" s="336"/>
      <c r="M228" s="336"/>
      <c r="N228" s="336"/>
      <c r="O228" s="336"/>
      <c r="P228" s="336"/>
      <c r="Q228" s="330">
        <f t="shared" si="44"/>
        <v>2030</v>
      </c>
      <c r="R228" s="306">
        <v>1443</v>
      </c>
      <c r="S228" s="281"/>
    </row>
    <row r="229" spans="4:19" s="265" customFormat="1" ht="15.75">
      <c r="D229" s="264"/>
      <c r="E229" s="331" t="s">
        <v>17</v>
      </c>
      <c r="F229" s="332" t="s">
        <v>3</v>
      </c>
      <c r="G229" s="333" t="s">
        <v>27</v>
      </c>
      <c r="H229" s="332" t="s">
        <v>23</v>
      </c>
      <c r="I229" s="334" t="s">
        <v>23</v>
      </c>
      <c r="J229" s="416" t="s">
        <v>167</v>
      </c>
      <c r="K229" s="335"/>
      <c r="L229" s="336"/>
      <c r="M229" s="336"/>
      <c r="N229" s="336"/>
      <c r="O229" s="336"/>
      <c r="P229" s="336"/>
      <c r="Q229" s="337">
        <f t="shared" si="44"/>
        <v>0</v>
      </c>
      <c r="R229" s="306"/>
      <c r="S229" s="281"/>
    </row>
    <row r="230" spans="4:19" s="265" customFormat="1" ht="15.75">
      <c r="D230" s="264"/>
      <c r="E230" s="331" t="s">
        <v>17</v>
      </c>
      <c r="F230" s="332" t="s">
        <v>3</v>
      </c>
      <c r="G230" s="333" t="s">
        <v>27</v>
      </c>
      <c r="H230" s="332" t="s">
        <v>23</v>
      </c>
      <c r="I230" s="334" t="s">
        <v>27</v>
      </c>
      <c r="J230" s="416" t="s">
        <v>581</v>
      </c>
      <c r="K230" s="335"/>
      <c r="L230" s="336"/>
      <c r="M230" s="336"/>
      <c r="N230" s="336"/>
      <c r="O230" s="336"/>
      <c r="P230" s="336"/>
      <c r="Q230" s="337">
        <f t="shared" si="44"/>
        <v>0</v>
      </c>
      <c r="R230" s="306"/>
      <c r="S230" s="281"/>
    </row>
    <row r="231" spans="4:19" s="267" customFormat="1" ht="15.75">
      <c r="D231" s="266"/>
      <c r="E231" s="323" t="s">
        <v>17</v>
      </c>
      <c r="F231" s="324" t="s">
        <v>3</v>
      </c>
      <c r="G231" s="325" t="s">
        <v>27</v>
      </c>
      <c r="H231" s="324" t="s">
        <v>27</v>
      </c>
      <c r="I231" s="326"/>
      <c r="J231" s="338" t="s">
        <v>169</v>
      </c>
      <c r="K231" s="328">
        <f aca="true" t="shared" si="50" ref="K231:P231">SUM(K232:K235)</f>
        <v>0</v>
      </c>
      <c r="L231" s="329">
        <f t="shared" si="50"/>
        <v>0</v>
      </c>
      <c r="M231" s="329">
        <f t="shared" si="50"/>
        <v>0</v>
      </c>
      <c r="N231" s="329">
        <f t="shared" si="50"/>
        <v>0</v>
      </c>
      <c r="O231" s="329">
        <f t="shared" si="50"/>
        <v>0</v>
      </c>
      <c r="P231" s="329">
        <f t="shared" si="50"/>
        <v>0</v>
      </c>
      <c r="Q231" s="330">
        <f t="shared" si="44"/>
        <v>0</v>
      </c>
      <c r="R231" s="306"/>
      <c r="S231" s="280"/>
    </row>
    <row r="232" spans="4:19" s="265" customFormat="1" ht="15.75">
      <c r="D232" s="264"/>
      <c r="E232" s="355" t="s">
        <v>17</v>
      </c>
      <c r="F232" s="344" t="s">
        <v>3</v>
      </c>
      <c r="G232" s="356" t="s">
        <v>20</v>
      </c>
      <c r="H232" s="344" t="s">
        <v>27</v>
      </c>
      <c r="I232" s="357" t="s">
        <v>20</v>
      </c>
      <c r="J232" s="412" t="s">
        <v>171</v>
      </c>
      <c r="K232" s="335"/>
      <c r="L232" s="336"/>
      <c r="M232" s="336"/>
      <c r="N232" s="336"/>
      <c r="O232" s="336"/>
      <c r="P232" s="336"/>
      <c r="Q232" s="337">
        <f t="shared" si="44"/>
        <v>0</v>
      </c>
      <c r="R232" s="306"/>
      <c r="S232" s="281"/>
    </row>
    <row r="233" spans="4:19" s="265" customFormat="1" ht="15.75">
      <c r="D233" s="264"/>
      <c r="E233" s="355" t="s">
        <v>17</v>
      </c>
      <c r="F233" s="344" t="s">
        <v>3</v>
      </c>
      <c r="G233" s="356" t="s">
        <v>20</v>
      </c>
      <c r="H233" s="344" t="s">
        <v>27</v>
      </c>
      <c r="I233" s="357" t="s">
        <v>23</v>
      </c>
      <c r="J233" s="412" t="s">
        <v>171</v>
      </c>
      <c r="K233" s="335"/>
      <c r="L233" s="336"/>
      <c r="M233" s="336"/>
      <c r="N233" s="336"/>
      <c r="O233" s="336"/>
      <c r="P233" s="336"/>
      <c r="Q233" s="337">
        <f t="shared" si="44"/>
        <v>0</v>
      </c>
      <c r="R233" s="306"/>
      <c r="S233" s="281"/>
    </row>
    <row r="234" spans="4:19" s="265" customFormat="1" ht="15.75">
      <c r="D234" s="264"/>
      <c r="E234" s="355" t="s">
        <v>17</v>
      </c>
      <c r="F234" s="344" t="s">
        <v>3</v>
      </c>
      <c r="G234" s="356" t="s">
        <v>20</v>
      </c>
      <c r="H234" s="344" t="s">
        <v>27</v>
      </c>
      <c r="I234" s="357" t="s">
        <v>27</v>
      </c>
      <c r="J234" s="412" t="s">
        <v>172</v>
      </c>
      <c r="K234" s="335"/>
      <c r="L234" s="336"/>
      <c r="M234" s="336"/>
      <c r="N234" s="336"/>
      <c r="O234" s="336"/>
      <c r="P234" s="336"/>
      <c r="Q234" s="337">
        <f t="shared" si="44"/>
        <v>0</v>
      </c>
      <c r="R234" s="306"/>
      <c r="S234" s="281"/>
    </row>
    <row r="235" spans="4:19" s="265" customFormat="1" ht="15.75">
      <c r="D235" s="264"/>
      <c r="E235" s="355" t="s">
        <v>17</v>
      </c>
      <c r="F235" s="344" t="s">
        <v>3</v>
      </c>
      <c r="G235" s="356" t="s">
        <v>20</v>
      </c>
      <c r="H235" s="344" t="s">
        <v>27</v>
      </c>
      <c r="I235" s="357" t="s">
        <v>31</v>
      </c>
      <c r="J235" s="412" t="s">
        <v>200</v>
      </c>
      <c r="K235" s="335"/>
      <c r="L235" s="336"/>
      <c r="M235" s="336"/>
      <c r="N235" s="336"/>
      <c r="O235" s="336"/>
      <c r="P235" s="336"/>
      <c r="Q235" s="337">
        <f t="shared" si="44"/>
        <v>0</v>
      </c>
      <c r="R235" s="306"/>
      <c r="S235" s="281"/>
    </row>
    <row r="236" spans="4:19" s="267" customFormat="1" ht="15.75">
      <c r="D236" s="266"/>
      <c r="E236" s="316" t="s">
        <v>17</v>
      </c>
      <c r="F236" s="317" t="s">
        <v>3</v>
      </c>
      <c r="G236" s="318" t="s">
        <v>31</v>
      </c>
      <c r="H236" s="317"/>
      <c r="I236" s="319"/>
      <c r="J236" s="459" t="s">
        <v>174</v>
      </c>
      <c r="K236" s="320">
        <f aca="true" t="shared" si="51" ref="K236:P236">SUM(K237:K243)</f>
        <v>18000</v>
      </c>
      <c r="L236" s="321">
        <f t="shared" si="51"/>
        <v>0</v>
      </c>
      <c r="M236" s="321">
        <f t="shared" si="51"/>
        <v>0</v>
      </c>
      <c r="N236" s="321">
        <f t="shared" si="51"/>
        <v>0</v>
      </c>
      <c r="O236" s="321">
        <f t="shared" si="51"/>
        <v>0</v>
      </c>
      <c r="P236" s="321">
        <f t="shared" si="51"/>
        <v>0</v>
      </c>
      <c r="Q236" s="322">
        <f>SUM(Q237:Q243)</f>
        <v>18000</v>
      </c>
      <c r="R236" s="306"/>
      <c r="S236" s="280"/>
    </row>
    <row r="237" spans="4:19" s="267" customFormat="1" ht="15.75">
      <c r="D237" s="266"/>
      <c r="E237" s="323" t="s">
        <v>17</v>
      </c>
      <c r="F237" s="324" t="s">
        <v>3</v>
      </c>
      <c r="G237" s="325" t="s">
        <v>31</v>
      </c>
      <c r="H237" s="324" t="s">
        <v>20</v>
      </c>
      <c r="I237" s="326"/>
      <c r="J237" s="338" t="s">
        <v>175</v>
      </c>
      <c r="K237" s="328"/>
      <c r="L237" s="329"/>
      <c r="M237" s="329"/>
      <c r="N237" s="329"/>
      <c r="O237" s="329"/>
      <c r="P237" s="329"/>
      <c r="Q237" s="330">
        <f t="shared" si="44"/>
        <v>0</v>
      </c>
      <c r="R237" s="306"/>
      <c r="S237" s="280"/>
    </row>
    <row r="238" spans="4:19" s="267" customFormat="1" ht="15.75">
      <c r="D238" s="266"/>
      <c r="E238" s="323" t="s">
        <v>17</v>
      </c>
      <c r="F238" s="324" t="s">
        <v>3</v>
      </c>
      <c r="G238" s="325" t="s">
        <v>31</v>
      </c>
      <c r="H238" s="324" t="s">
        <v>23</v>
      </c>
      <c r="I238" s="326"/>
      <c r="J238" s="338" t="s">
        <v>176</v>
      </c>
      <c r="K238" s="328"/>
      <c r="L238" s="329"/>
      <c r="M238" s="329"/>
      <c r="N238" s="329"/>
      <c r="O238" s="329"/>
      <c r="P238" s="329"/>
      <c r="Q238" s="330">
        <f t="shared" si="44"/>
        <v>0</v>
      </c>
      <c r="R238" s="306"/>
      <c r="S238" s="280"/>
    </row>
    <row r="239" spans="4:19" s="267" customFormat="1" ht="15.75">
      <c r="D239" s="266"/>
      <c r="E239" s="323" t="s">
        <v>17</v>
      </c>
      <c r="F239" s="324" t="s">
        <v>3</v>
      </c>
      <c r="G239" s="325" t="s">
        <v>31</v>
      </c>
      <c r="H239" s="324" t="s">
        <v>27</v>
      </c>
      <c r="I239" s="326"/>
      <c r="J239" s="338" t="s">
        <v>177</v>
      </c>
      <c r="K239" s="328"/>
      <c r="L239" s="329"/>
      <c r="M239" s="329"/>
      <c r="N239" s="329"/>
      <c r="O239" s="329"/>
      <c r="P239" s="329"/>
      <c r="Q239" s="330">
        <f t="shared" si="44"/>
        <v>0</v>
      </c>
      <c r="R239" s="306"/>
      <c r="S239" s="280"/>
    </row>
    <row r="240" spans="4:19" s="267" customFormat="1" ht="15.75">
      <c r="D240" s="266"/>
      <c r="E240" s="323" t="s">
        <v>17</v>
      </c>
      <c r="F240" s="324" t="s">
        <v>3</v>
      </c>
      <c r="G240" s="325" t="s">
        <v>31</v>
      </c>
      <c r="H240" s="324" t="s">
        <v>31</v>
      </c>
      <c r="I240" s="326"/>
      <c r="J240" s="338" t="s">
        <v>178</v>
      </c>
      <c r="K240" s="328"/>
      <c r="L240" s="329"/>
      <c r="M240" s="329"/>
      <c r="N240" s="329"/>
      <c r="O240" s="329"/>
      <c r="P240" s="329"/>
      <c r="Q240" s="330">
        <f t="shared" si="44"/>
        <v>0</v>
      </c>
      <c r="R240" s="306"/>
      <c r="S240" s="280"/>
    </row>
    <row r="241" spans="4:19" s="267" customFormat="1" ht="15.75">
      <c r="D241" s="266"/>
      <c r="E241" s="323" t="s">
        <v>17</v>
      </c>
      <c r="F241" s="324" t="s">
        <v>3</v>
      </c>
      <c r="G241" s="325" t="s">
        <v>31</v>
      </c>
      <c r="H241" s="324" t="s">
        <v>37</v>
      </c>
      <c r="I241" s="326"/>
      <c r="J241" s="338" t="s">
        <v>179</v>
      </c>
      <c r="K241" s="320">
        <v>9000</v>
      </c>
      <c r="L241" s="321"/>
      <c r="M241" s="321"/>
      <c r="N241" s="321"/>
      <c r="O241" s="321"/>
      <c r="P241" s="321"/>
      <c r="Q241" s="330">
        <f t="shared" si="44"/>
        <v>9000</v>
      </c>
      <c r="R241" s="306">
        <f>Q241</f>
        <v>9000</v>
      </c>
      <c r="S241" s="280"/>
    </row>
    <row r="242" spans="4:19" s="267" customFormat="1" ht="15.75">
      <c r="D242" s="266"/>
      <c r="E242" s="323" t="s">
        <v>17</v>
      </c>
      <c r="F242" s="324" t="s">
        <v>3</v>
      </c>
      <c r="G242" s="325" t="s">
        <v>31</v>
      </c>
      <c r="H242" s="324" t="s">
        <v>39</v>
      </c>
      <c r="I242" s="326"/>
      <c r="J242" s="338" t="s">
        <v>180</v>
      </c>
      <c r="K242" s="320">
        <v>9000</v>
      </c>
      <c r="L242" s="321"/>
      <c r="M242" s="321"/>
      <c r="N242" s="321"/>
      <c r="O242" s="321"/>
      <c r="P242" s="321"/>
      <c r="Q242" s="330">
        <f t="shared" si="44"/>
        <v>9000</v>
      </c>
      <c r="R242" s="306">
        <f>Q242</f>
        <v>9000</v>
      </c>
      <c r="S242" s="280"/>
    </row>
    <row r="243" spans="4:19" s="267" customFormat="1" ht="15.75">
      <c r="D243" s="266"/>
      <c r="E243" s="323" t="s">
        <v>17</v>
      </c>
      <c r="F243" s="324" t="s">
        <v>3</v>
      </c>
      <c r="G243" s="325" t="s">
        <v>31</v>
      </c>
      <c r="H243" s="324" t="s">
        <v>41</v>
      </c>
      <c r="I243" s="326"/>
      <c r="J243" s="338" t="s">
        <v>181</v>
      </c>
      <c r="K243" s="320"/>
      <c r="L243" s="321"/>
      <c r="M243" s="321"/>
      <c r="N243" s="321"/>
      <c r="O243" s="321"/>
      <c r="P243" s="321"/>
      <c r="Q243" s="330">
        <f t="shared" si="44"/>
        <v>0</v>
      </c>
      <c r="R243" s="306"/>
      <c r="S243" s="280"/>
    </row>
    <row r="244" spans="4:19" s="267" customFormat="1" ht="15.75">
      <c r="D244" s="266"/>
      <c r="E244" s="316" t="s">
        <v>17</v>
      </c>
      <c r="F244" s="317" t="s">
        <v>3</v>
      </c>
      <c r="G244" s="318" t="s">
        <v>37</v>
      </c>
      <c r="H244" s="317"/>
      <c r="I244" s="319"/>
      <c r="J244" s="459" t="s">
        <v>182</v>
      </c>
      <c r="K244" s="320">
        <f aca="true" t="shared" si="52" ref="K244:P244">SUM(K245+K248+K249+K251)</f>
        <v>3400</v>
      </c>
      <c r="L244" s="321">
        <f t="shared" si="52"/>
        <v>0</v>
      </c>
      <c r="M244" s="321">
        <f t="shared" si="52"/>
        <v>0</v>
      </c>
      <c r="N244" s="321">
        <f t="shared" si="52"/>
        <v>0</v>
      </c>
      <c r="O244" s="321">
        <f t="shared" si="52"/>
        <v>0</v>
      </c>
      <c r="P244" s="321">
        <f t="shared" si="52"/>
        <v>0</v>
      </c>
      <c r="Q244" s="322">
        <f>Q245+Q248+Q249+Q251</f>
        <v>3400</v>
      </c>
      <c r="R244" s="306"/>
      <c r="S244" s="280"/>
    </row>
    <row r="245" spans="4:19" s="267" customFormat="1" ht="15.75">
      <c r="D245" s="266"/>
      <c r="E245" s="323" t="s">
        <v>17</v>
      </c>
      <c r="F245" s="324" t="s">
        <v>3</v>
      </c>
      <c r="G245" s="325" t="s">
        <v>37</v>
      </c>
      <c r="H245" s="324" t="s">
        <v>20</v>
      </c>
      <c r="I245" s="326"/>
      <c r="J245" s="338" t="s">
        <v>183</v>
      </c>
      <c r="K245" s="328">
        <f aca="true" t="shared" si="53" ref="K245:P245">SUM(K246:K247)</f>
        <v>2000</v>
      </c>
      <c r="L245" s="329">
        <f t="shared" si="53"/>
        <v>0</v>
      </c>
      <c r="M245" s="329">
        <f t="shared" si="53"/>
        <v>0</v>
      </c>
      <c r="N245" s="329">
        <f t="shared" si="53"/>
        <v>0</v>
      </c>
      <c r="O245" s="329">
        <f t="shared" si="53"/>
        <v>0</v>
      </c>
      <c r="P245" s="329">
        <f t="shared" si="53"/>
        <v>0</v>
      </c>
      <c r="Q245" s="330">
        <f t="shared" si="44"/>
        <v>2000</v>
      </c>
      <c r="R245" s="306"/>
      <c r="S245" s="280"/>
    </row>
    <row r="246" spans="4:19" s="265" customFormat="1" ht="15.75">
      <c r="D246" s="264"/>
      <c r="E246" s="331" t="s">
        <v>17</v>
      </c>
      <c r="F246" s="332" t="s">
        <v>3</v>
      </c>
      <c r="G246" s="333" t="s">
        <v>37</v>
      </c>
      <c r="H246" s="332" t="s">
        <v>20</v>
      </c>
      <c r="I246" s="334" t="s">
        <v>20</v>
      </c>
      <c r="J246" s="416" t="s">
        <v>184</v>
      </c>
      <c r="K246" s="335">
        <v>1000</v>
      </c>
      <c r="L246" s="336"/>
      <c r="M246" s="336"/>
      <c r="N246" s="336"/>
      <c r="O246" s="336"/>
      <c r="P246" s="336"/>
      <c r="Q246" s="330">
        <f t="shared" si="44"/>
        <v>1000</v>
      </c>
      <c r="R246" s="306">
        <f>Q246</f>
        <v>1000</v>
      </c>
      <c r="S246" s="281"/>
    </row>
    <row r="247" spans="4:19" s="265" customFormat="1" ht="15.75">
      <c r="D247" s="264"/>
      <c r="E247" s="331" t="s">
        <v>17</v>
      </c>
      <c r="F247" s="332" t="s">
        <v>3</v>
      </c>
      <c r="G247" s="333" t="s">
        <v>37</v>
      </c>
      <c r="H247" s="332" t="s">
        <v>20</v>
      </c>
      <c r="I247" s="334" t="s">
        <v>23</v>
      </c>
      <c r="J247" s="416" t="s">
        <v>185</v>
      </c>
      <c r="K247" s="335">
        <v>1000</v>
      </c>
      <c r="L247" s="336"/>
      <c r="M247" s="336"/>
      <c r="N247" s="336"/>
      <c r="O247" s="336"/>
      <c r="P247" s="336"/>
      <c r="Q247" s="330">
        <f t="shared" si="44"/>
        <v>1000</v>
      </c>
      <c r="R247" s="306">
        <f>Q247</f>
        <v>1000</v>
      </c>
      <c r="S247" s="281"/>
    </row>
    <row r="248" spans="4:19" s="267" customFormat="1" ht="15.75">
      <c r="D248" s="266"/>
      <c r="E248" s="323" t="s">
        <v>17</v>
      </c>
      <c r="F248" s="324" t="s">
        <v>3</v>
      </c>
      <c r="G248" s="325" t="s">
        <v>37</v>
      </c>
      <c r="H248" s="324" t="s">
        <v>23</v>
      </c>
      <c r="I248" s="326"/>
      <c r="J248" s="338" t="s">
        <v>186</v>
      </c>
      <c r="K248" s="328">
        <v>500</v>
      </c>
      <c r="L248" s="329"/>
      <c r="M248" s="329"/>
      <c r="N248" s="329"/>
      <c r="O248" s="329"/>
      <c r="P248" s="329"/>
      <c r="Q248" s="330">
        <f t="shared" si="44"/>
        <v>500</v>
      </c>
      <c r="R248" s="306">
        <f>Q248</f>
        <v>500</v>
      </c>
      <c r="S248" s="280"/>
    </row>
    <row r="249" spans="4:19" s="267" customFormat="1" ht="15.75">
      <c r="D249" s="266"/>
      <c r="E249" s="323" t="s">
        <v>17</v>
      </c>
      <c r="F249" s="324" t="s">
        <v>3</v>
      </c>
      <c r="G249" s="325" t="s">
        <v>37</v>
      </c>
      <c r="H249" s="324" t="s">
        <v>27</v>
      </c>
      <c r="I249" s="326"/>
      <c r="J249" s="338" t="s">
        <v>187</v>
      </c>
      <c r="K249" s="328">
        <f aca="true" t="shared" si="54" ref="K249:P249">SUM(K250)</f>
        <v>500</v>
      </c>
      <c r="L249" s="329">
        <f t="shared" si="54"/>
        <v>0</v>
      </c>
      <c r="M249" s="329">
        <f t="shared" si="54"/>
        <v>0</v>
      </c>
      <c r="N249" s="329">
        <f t="shared" si="54"/>
        <v>0</v>
      </c>
      <c r="O249" s="329">
        <f t="shared" si="54"/>
        <v>0</v>
      </c>
      <c r="P249" s="329">
        <f t="shared" si="54"/>
        <v>0</v>
      </c>
      <c r="Q249" s="330">
        <f t="shared" si="44"/>
        <v>500</v>
      </c>
      <c r="R249" s="306"/>
      <c r="S249" s="280"/>
    </row>
    <row r="250" spans="4:19" s="265" customFormat="1" ht="15.75">
      <c r="D250" s="264"/>
      <c r="E250" s="331" t="s">
        <v>17</v>
      </c>
      <c r="F250" s="332" t="s">
        <v>3</v>
      </c>
      <c r="G250" s="333" t="s">
        <v>37</v>
      </c>
      <c r="H250" s="332" t="s">
        <v>27</v>
      </c>
      <c r="I250" s="334" t="s">
        <v>20</v>
      </c>
      <c r="J250" s="416" t="s">
        <v>188</v>
      </c>
      <c r="K250" s="335">
        <v>500</v>
      </c>
      <c r="L250" s="336"/>
      <c r="M250" s="336"/>
      <c r="N250" s="336"/>
      <c r="O250" s="336"/>
      <c r="P250" s="336"/>
      <c r="Q250" s="330">
        <f t="shared" si="44"/>
        <v>500</v>
      </c>
      <c r="R250" s="306">
        <f>Q250</f>
        <v>500</v>
      </c>
      <c r="S250" s="281"/>
    </row>
    <row r="251" spans="4:19" s="267" customFormat="1" ht="15.75">
      <c r="D251" s="266"/>
      <c r="E251" s="323" t="s">
        <v>17</v>
      </c>
      <c r="F251" s="324" t="s">
        <v>3</v>
      </c>
      <c r="G251" s="325" t="s">
        <v>37</v>
      </c>
      <c r="H251" s="324" t="s">
        <v>31</v>
      </c>
      <c r="I251" s="326"/>
      <c r="J251" s="338" t="s">
        <v>189</v>
      </c>
      <c r="K251" s="328">
        <v>400</v>
      </c>
      <c r="L251" s="329"/>
      <c r="M251" s="329"/>
      <c r="N251" s="329"/>
      <c r="O251" s="329"/>
      <c r="P251" s="329"/>
      <c r="Q251" s="330">
        <f t="shared" si="44"/>
        <v>400</v>
      </c>
      <c r="R251" s="306">
        <f>Q251</f>
        <v>400</v>
      </c>
      <c r="S251" s="280"/>
    </row>
    <row r="252" spans="5:19" ht="15.75">
      <c r="E252" s="307" t="s">
        <v>17</v>
      </c>
      <c r="F252" s="308" t="s">
        <v>4</v>
      </c>
      <c r="G252" s="309"/>
      <c r="H252" s="308"/>
      <c r="I252" s="310"/>
      <c r="J252" s="432" t="s">
        <v>201</v>
      </c>
      <c r="K252" s="312">
        <f aca="true" t="shared" si="55" ref="K252:P252">SUM(K253:K260)</f>
        <v>25476</v>
      </c>
      <c r="L252" s="313">
        <f t="shared" si="55"/>
        <v>0</v>
      </c>
      <c r="M252" s="313">
        <f t="shared" si="55"/>
        <v>0</v>
      </c>
      <c r="N252" s="313">
        <f t="shared" si="55"/>
        <v>0</v>
      </c>
      <c r="O252" s="313">
        <f t="shared" si="55"/>
        <v>0</v>
      </c>
      <c r="P252" s="313">
        <f t="shared" si="55"/>
        <v>0</v>
      </c>
      <c r="Q252" s="314">
        <f>SUM(Q253:Q262)</f>
        <v>25476</v>
      </c>
      <c r="R252" s="315">
        <f>SUM(R253:R262)</f>
        <v>1000</v>
      </c>
      <c r="S252" s="282"/>
    </row>
    <row r="253" spans="4:19" s="267" customFormat="1" ht="15.75">
      <c r="D253" s="266"/>
      <c r="E253" s="323" t="s">
        <v>17</v>
      </c>
      <c r="F253" s="324" t="s">
        <v>4</v>
      </c>
      <c r="G253" s="325" t="s">
        <v>20</v>
      </c>
      <c r="H253" s="324"/>
      <c r="I253" s="326"/>
      <c r="J253" s="338" t="s">
        <v>202</v>
      </c>
      <c r="K253" s="328">
        <v>23476</v>
      </c>
      <c r="L253" s="329"/>
      <c r="M253" s="336"/>
      <c r="N253" s="336"/>
      <c r="O253" s="336"/>
      <c r="P253" s="336"/>
      <c r="Q253" s="330">
        <f t="shared" si="44"/>
        <v>23476</v>
      </c>
      <c r="R253" s="374"/>
      <c r="S253" s="280" t="s">
        <v>552</v>
      </c>
    </row>
    <row r="254" spans="4:19" s="267" customFormat="1" ht="15.75">
      <c r="D254" s="266"/>
      <c r="E254" s="323" t="s">
        <v>17</v>
      </c>
      <c r="F254" s="324" t="s">
        <v>4</v>
      </c>
      <c r="G254" s="325" t="s">
        <v>23</v>
      </c>
      <c r="H254" s="324"/>
      <c r="I254" s="326"/>
      <c r="J254" s="338" t="s">
        <v>203</v>
      </c>
      <c r="K254" s="328"/>
      <c r="L254" s="329"/>
      <c r="M254" s="329"/>
      <c r="N254" s="329"/>
      <c r="O254" s="329"/>
      <c r="P254" s="329"/>
      <c r="Q254" s="330">
        <f t="shared" si="44"/>
        <v>0</v>
      </c>
      <c r="R254" s="306"/>
      <c r="S254" s="280"/>
    </row>
    <row r="255" spans="4:19" s="267" customFormat="1" ht="15.75">
      <c r="D255" s="266"/>
      <c r="E255" s="323" t="s">
        <v>17</v>
      </c>
      <c r="F255" s="324" t="s">
        <v>4</v>
      </c>
      <c r="G255" s="325" t="s">
        <v>27</v>
      </c>
      <c r="H255" s="324"/>
      <c r="I255" s="326"/>
      <c r="J255" s="338" t="s">
        <v>204</v>
      </c>
      <c r="K255" s="328"/>
      <c r="L255" s="329"/>
      <c r="M255" s="329"/>
      <c r="N255" s="329"/>
      <c r="O255" s="329"/>
      <c r="P255" s="329"/>
      <c r="Q255" s="330">
        <f t="shared" si="44"/>
        <v>0</v>
      </c>
      <c r="R255" s="306"/>
      <c r="S255" s="280"/>
    </row>
    <row r="256" spans="4:19" s="267" customFormat="1" ht="15.75">
      <c r="D256" s="266"/>
      <c r="E256" s="323" t="s">
        <v>17</v>
      </c>
      <c r="F256" s="324" t="s">
        <v>4</v>
      </c>
      <c r="G256" s="325" t="s">
        <v>31</v>
      </c>
      <c r="H256" s="324"/>
      <c r="I256" s="326"/>
      <c r="J256" s="338" t="s">
        <v>505</v>
      </c>
      <c r="K256" s="328"/>
      <c r="L256" s="329"/>
      <c r="M256" s="329"/>
      <c r="N256" s="329"/>
      <c r="O256" s="329"/>
      <c r="P256" s="329"/>
      <c r="Q256" s="330">
        <f t="shared" si="44"/>
        <v>0</v>
      </c>
      <c r="R256" s="306"/>
      <c r="S256" s="290"/>
    </row>
    <row r="257" spans="4:19" s="267" customFormat="1" ht="15.75">
      <c r="D257" s="266"/>
      <c r="E257" s="323" t="s">
        <v>17</v>
      </c>
      <c r="F257" s="324" t="s">
        <v>4</v>
      </c>
      <c r="G257" s="325" t="s">
        <v>37</v>
      </c>
      <c r="H257" s="324"/>
      <c r="I257" s="326"/>
      <c r="J257" s="338" t="s">
        <v>205</v>
      </c>
      <c r="K257" s="328">
        <v>2000</v>
      </c>
      <c r="L257" s="329"/>
      <c r="M257" s="329"/>
      <c r="N257" s="329"/>
      <c r="O257" s="329"/>
      <c r="P257" s="329"/>
      <c r="Q257" s="330">
        <f t="shared" si="44"/>
        <v>2000</v>
      </c>
      <c r="R257" s="306">
        <v>1000</v>
      </c>
      <c r="S257" s="280"/>
    </row>
    <row r="258" spans="4:19" s="267" customFormat="1" ht="15.75">
      <c r="D258" s="266"/>
      <c r="E258" s="323" t="s">
        <v>17</v>
      </c>
      <c r="F258" s="324" t="s">
        <v>4</v>
      </c>
      <c r="G258" s="325" t="s">
        <v>39</v>
      </c>
      <c r="H258" s="324"/>
      <c r="I258" s="326"/>
      <c r="J258" s="338" t="s">
        <v>206</v>
      </c>
      <c r="K258" s="328"/>
      <c r="L258" s="329"/>
      <c r="M258" s="329"/>
      <c r="N258" s="329"/>
      <c r="O258" s="329"/>
      <c r="P258" s="329"/>
      <c r="Q258" s="330">
        <f t="shared" si="44"/>
        <v>0</v>
      </c>
      <c r="R258" s="306"/>
      <c r="S258" s="280"/>
    </row>
    <row r="259" spans="4:19" s="267" customFormat="1" ht="15.75">
      <c r="D259" s="266"/>
      <c r="E259" s="323" t="s">
        <v>17</v>
      </c>
      <c r="F259" s="324" t="s">
        <v>4</v>
      </c>
      <c r="G259" s="325" t="s">
        <v>41</v>
      </c>
      <c r="H259" s="324"/>
      <c r="I259" s="326"/>
      <c r="J259" s="338" t="s">
        <v>207</v>
      </c>
      <c r="K259" s="328"/>
      <c r="L259" s="329"/>
      <c r="M259" s="329"/>
      <c r="N259" s="329"/>
      <c r="O259" s="329"/>
      <c r="P259" s="329"/>
      <c r="Q259" s="330">
        <f t="shared" si="44"/>
        <v>0</v>
      </c>
      <c r="R259" s="306"/>
      <c r="S259" s="280"/>
    </row>
    <row r="260" spans="4:19" s="267" customFormat="1" ht="15.75">
      <c r="D260" s="266"/>
      <c r="E260" s="323" t="s">
        <v>17</v>
      </c>
      <c r="F260" s="324" t="s">
        <v>4</v>
      </c>
      <c r="G260" s="325" t="s">
        <v>59</v>
      </c>
      <c r="H260" s="324"/>
      <c r="I260" s="326"/>
      <c r="J260" s="338" t="s">
        <v>208</v>
      </c>
      <c r="K260" s="328">
        <f aca="true" t="shared" si="56" ref="K260:P260">SUM(K261:K262)</f>
        <v>0</v>
      </c>
      <c r="L260" s="329">
        <f t="shared" si="56"/>
        <v>0</v>
      </c>
      <c r="M260" s="329">
        <f t="shared" si="56"/>
        <v>0</v>
      </c>
      <c r="N260" s="329">
        <f t="shared" si="56"/>
        <v>0</v>
      </c>
      <c r="O260" s="329">
        <f t="shared" si="56"/>
        <v>0</v>
      </c>
      <c r="P260" s="329">
        <f t="shared" si="56"/>
        <v>0</v>
      </c>
      <c r="Q260" s="330">
        <f t="shared" si="44"/>
        <v>0</v>
      </c>
      <c r="R260" s="306"/>
      <c r="S260" s="280"/>
    </row>
    <row r="261" spans="4:19" s="265" customFormat="1" ht="15.75">
      <c r="D261" s="264"/>
      <c r="E261" s="331" t="s">
        <v>17</v>
      </c>
      <c r="F261" s="332" t="s">
        <v>4</v>
      </c>
      <c r="G261" s="333" t="s">
        <v>59</v>
      </c>
      <c r="H261" s="334" t="s">
        <v>20</v>
      </c>
      <c r="I261" s="375"/>
      <c r="J261" s="416" t="s">
        <v>209</v>
      </c>
      <c r="K261" s="335"/>
      <c r="L261" s="336"/>
      <c r="M261" s="336"/>
      <c r="N261" s="336"/>
      <c r="O261" s="336"/>
      <c r="P261" s="336"/>
      <c r="Q261" s="337">
        <f t="shared" si="44"/>
        <v>0</v>
      </c>
      <c r="R261" s="306"/>
      <c r="S261" s="281"/>
    </row>
    <row r="262" spans="4:19" s="265" customFormat="1" ht="15.75">
      <c r="D262" s="264"/>
      <c r="E262" s="331"/>
      <c r="F262" s="332"/>
      <c r="G262" s="333"/>
      <c r="H262" s="334" t="s">
        <v>59</v>
      </c>
      <c r="I262" s="375"/>
      <c r="J262" s="416" t="s">
        <v>208</v>
      </c>
      <c r="K262" s="335"/>
      <c r="L262" s="336"/>
      <c r="M262" s="336"/>
      <c r="N262" s="336"/>
      <c r="O262" s="336"/>
      <c r="P262" s="336"/>
      <c r="Q262" s="337">
        <f t="shared" si="44"/>
        <v>0</v>
      </c>
      <c r="R262" s="306"/>
      <c r="S262" s="281"/>
    </row>
    <row r="263" spans="5:19" ht="15.75">
      <c r="E263" s="307" t="s">
        <v>17</v>
      </c>
      <c r="F263" s="308" t="s">
        <v>5</v>
      </c>
      <c r="G263" s="309"/>
      <c r="H263" s="308"/>
      <c r="I263" s="310"/>
      <c r="J263" s="432" t="s">
        <v>210</v>
      </c>
      <c r="K263" s="312">
        <f aca="true" t="shared" si="57" ref="K263:P263">SUM(K264+K266+K267+K271)</f>
        <v>46000</v>
      </c>
      <c r="L263" s="313">
        <f t="shared" si="57"/>
        <v>16898</v>
      </c>
      <c r="M263" s="313">
        <f t="shared" si="57"/>
        <v>11400</v>
      </c>
      <c r="N263" s="313">
        <f t="shared" si="57"/>
        <v>5775</v>
      </c>
      <c r="O263" s="313">
        <f t="shared" si="57"/>
        <v>4255</v>
      </c>
      <c r="P263" s="313">
        <f t="shared" si="57"/>
        <v>1920</v>
      </c>
      <c r="Q263" s="314">
        <f>SUM(K263:P263)</f>
        <v>86248</v>
      </c>
      <c r="R263" s="315" t="e">
        <f>#REF!</f>
        <v>#REF!</v>
      </c>
      <c r="S263" s="282"/>
    </row>
    <row r="264" spans="4:19" s="267" customFormat="1" ht="15.75">
      <c r="D264" s="266"/>
      <c r="E264" s="323" t="s">
        <v>17</v>
      </c>
      <c r="F264" s="324" t="s">
        <v>5</v>
      </c>
      <c r="G264" s="325" t="s">
        <v>20</v>
      </c>
      <c r="H264" s="324"/>
      <c r="I264" s="326"/>
      <c r="J264" s="338" t="s">
        <v>211</v>
      </c>
      <c r="K264" s="328">
        <f aca="true" t="shared" si="58" ref="K264:P264">SUM(K265)</f>
        <v>0</v>
      </c>
      <c r="L264" s="329">
        <f t="shared" si="58"/>
        <v>0</v>
      </c>
      <c r="M264" s="329">
        <f t="shared" si="58"/>
        <v>0</v>
      </c>
      <c r="N264" s="329">
        <f t="shared" si="58"/>
        <v>0</v>
      </c>
      <c r="O264" s="329">
        <f t="shared" si="58"/>
        <v>0</v>
      </c>
      <c r="P264" s="329">
        <f t="shared" si="58"/>
        <v>0</v>
      </c>
      <c r="Q264" s="330">
        <f t="shared" si="44"/>
        <v>0</v>
      </c>
      <c r="R264" s="306"/>
      <c r="S264" s="280"/>
    </row>
    <row r="265" spans="4:19" s="265" customFormat="1" ht="15.75">
      <c r="D265" s="264"/>
      <c r="E265" s="331" t="s">
        <v>17</v>
      </c>
      <c r="F265" s="332" t="s">
        <v>5</v>
      </c>
      <c r="G265" s="333" t="s">
        <v>20</v>
      </c>
      <c r="H265" s="334" t="s">
        <v>20</v>
      </c>
      <c r="I265" s="375"/>
      <c r="J265" s="416" t="s">
        <v>212</v>
      </c>
      <c r="K265" s="335"/>
      <c r="L265" s="336"/>
      <c r="M265" s="336"/>
      <c r="N265" s="336"/>
      <c r="O265" s="336"/>
      <c r="P265" s="336"/>
      <c r="Q265" s="337">
        <f t="shared" si="44"/>
        <v>0</v>
      </c>
      <c r="R265" s="306"/>
      <c r="S265" s="281"/>
    </row>
    <row r="266" spans="4:19" s="267" customFormat="1" ht="15.75">
      <c r="D266" s="266"/>
      <c r="E266" s="323" t="s">
        <v>17</v>
      </c>
      <c r="F266" s="324" t="s">
        <v>5</v>
      </c>
      <c r="G266" s="325" t="s">
        <v>23</v>
      </c>
      <c r="H266" s="324"/>
      <c r="I266" s="326"/>
      <c r="J266" s="338" t="s">
        <v>213</v>
      </c>
      <c r="K266" s="328"/>
      <c r="L266" s="329"/>
      <c r="M266" s="329"/>
      <c r="N266" s="329"/>
      <c r="O266" s="329"/>
      <c r="P266" s="329"/>
      <c r="Q266" s="330">
        <f t="shared" si="44"/>
        <v>0</v>
      </c>
      <c r="R266" s="306"/>
      <c r="S266" s="280"/>
    </row>
    <row r="267" spans="4:19" s="267" customFormat="1" ht="15.75">
      <c r="D267" s="266"/>
      <c r="E267" s="323" t="s">
        <v>17</v>
      </c>
      <c r="F267" s="324" t="s">
        <v>5</v>
      </c>
      <c r="G267" s="325" t="s">
        <v>27</v>
      </c>
      <c r="H267" s="493"/>
      <c r="I267" s="376"/>
      <c r="J267" s="338" t="s">
        <v>214</v>
      </c>
      <c r="K267" s="328">
        <f aca="true" t="shared" si="59" ref="K267:P267">SUM(K268:K270)</f>
        <v>46000</v>
      </c>
      <c r="L267" s="377">
        <f t="shared" si="59"/>
        <v>0</v>
      </c>
      <c r="M267" s="377">
        <f t="shared" si="59"/>
        <v>0</v>
      </c>
      <c r="N267" s="377">
        <f t="shared" si="59"/>
        <v>0</v>
      </c>
      <c r="O267" s="377">
        <f t="shared" si="59"/>
        <v>0</v>
      </c>
      <c r="P267" s="378">
        <f t="shared" si="59"/>
        <v>0</v>
      </c>
      <c r="Q267" s="330">
        <f>SUM(K267:P267)</f>
        <v>46000</v>
      </c>
      <c r="R267" s="306" t="s">
        <v>542</v>
      </c>
      <c r="S267" s="280"/>
    </row>
    <row r="268" spans="4:19" s="267" customFormat="1" ht="15.75">
      <c r="D268" s="266"/>
      <c r="E268" s="323" t="s">
        <v>17</v>
      </c>
      <c r="F268" s="324" t="s">
        <v>5</v>
      </c>
      <c r="G268" s="325" t="s">
        <v>27</v>
      </c>
      <c r="H268" s="494" t="s">
        <v>20</v>
      </c>
      <c r="I268" s="376"/>
      <c r="J268" s="338" t="s">
        <v>573</v>
      </c>
      <c r="K268" s="328">
        <v>37000</v>
      </c>
      <c r="L268" s="377"/>
      <c r="M268" s="377"/>
      <c r="N268" s="377"/>
      <c r="O268" s="377"/>
      <c r="P268" s="378"/>
      <c r="Q268" s="330">
        <f>SUM(K268:P268)</f>
        <v>37000</v>
      </c>
      <c r="R268" s="306"/>
      <c r="S268" s="280"/>
    </row>
    <row r="269" spans="4:19" s="267" customFormat="1" ht="15.75">
      <c r="D269" s="266"/>
      <c r="E269" s="323" t="s">
        <v>17</v>
      </c>
      <c r="F269" s="324" t="s">
        <v>5</v>
      </c>
      <c r="G269" s="325" t="s">
        <v>27</v>
      </c>
      <c r="H269" s="494" t="s">
        <v>23</v>
      </c>
      <c r="I269" s="376"/>
      <c r="J269" s="338" t="s">
        <v>574</v>
      </c>
      <c r="K269" s="328">
        <v>4500</v>
      </c>
      <c r="L269" s="377"/>
      <c r="M269" s="377"/>
      <c r="N269" s="377"/>
      <c r="O269" s="377"/>
      <c r="P269" s="378"/>
      <c r="Q269" s="330">
        <f>SUM(K269:P269)</f>
        <v>4500</v>
      </c>
      <c r="R269" s="306"/>
      <c r="S269" s="280"/>
    </row>
    <row r="270" spans="4:19" s="267" customFormat="1" ht="15.75">
      <c r="D270" s="266"/>
      <c r="E270" s="323" t="s">
        <v>17</v>
      </c>
      <c r="F270" s="324" t="s">
        <v>5</v>
      </c>
      <c r="G270" s="325" t="s">
        <v>27</v>
      </c>
      <c r="H270" s="494" t="s">
        <v>27</v>
      </c>
      <c r="I270" s="376"/>
      <c r="J270" s="338" t="s">
        <v>381</v>
      </c>
      <c r="K270" s="328">
        <v>4500</v>
      </c>
      <c r="L270" s="377"/>
      <c r="M270" s="377"/>
      <c r="N270" s="377"/>
      <c r="O270" s="377"/>
      <c r="P270" s="378"/>
      <c r="Q270" s="330">
        <f>SUM(K270:P270)</f>
        <v>4500</v>
      </c>
      <c r="R270" s="306"/>
      <c r="S270" s="280"/>
    </row>
    <row r="271" spans="4:20" s="267" customFormat="1" ht="15.75">
      <c r="D271" s="266"/>
      <c r="E271" s="379" t="s">
        <v>17</v>
      </c>
      <c r="F271" s="343" t="s">
        <v>5</v>
      </c>
      <c r="G271" s="380" t="s">
        <v>31</v>
      </c>
      <c r="H271" s="495"/>
      <c r="I271" s="358"/>
      <c r="J271" s="346" t="s">
        <v>215</v>
      </c>
      <c r="K271" s="352"/>
      <c r="L271" s="329">
        <v>16898</v>
      </c>
      <c r="M271" s="329">
        <v>11400</v>
      </c>
      <c r="N271" s="329">
        <v>5775</v>
      </c>
      <c r="O271" s="329">
        <v>4255</v>
      </c>
      <c r="P271" s="329">
        <v>1920</v>
      </c>
      <c r="Q271" s="330">
        <f>SUM(L271:P271)</f>
        <v>40248</v>
      </c>
      <c r="R271" s="306"/>
      <c r="S271" s="280" t="s">
        <v>553</v>
      </c>
      <c r="T271" s="266"/>
    </row>
    <row r="272" spans="5:19" ht="15.75">
      <c r="E272" s="381"/>
      <c r="F272" s="382"/>
      <c r="G272" s="383"/>
      <c r="H272" s="496"/>
      <c r="I272" s="384"/>
      <c r="J272" s="464"/>
      <c r="K272" s="352"/>
      <c r="L272" s="353"/>
      <c r="M272" s="353"/>
      <c r="N272" s="353"/>
      <c r="O272" s="353"/>
      <c r="P272" s="353"/>
      <c r="Q272" s="354"/>
      <c r="R272" s="306"/>
      <c r="S272" s="282"/>
    </row>
    <row r="273" spans="5:19" ht="15.75">
      <c r="E273" s="298" t="s">
        <v>216</v>
      </c>
      <c r="F273" s="299"/>
      <c r="G273" s="300"/>
      <c r="H273" s="299"/>
      <c r="I273" s="301"/>
      <c r="J273" s="465" t="s">
        <v>217</v>
      </c>
      <c r="K273" s="303">
        <f aca="true" t="shared" si="60" ref="K273:P273">SUM(K274+K277+K281+K286+K304+K314+K323+K328+K341+K349+K355+K360)</f>
        <v>252300</v>
      </c>
      <c r="L273" s="304">
        <f t="shared" si="60"/>
        <v>285920</v>
      </c>
      <c r="M273" s="304">
        <f t="shared" si="60"/>
        <v>28250</v>
      </c>
      <c r="N273" s="304">
        <f t="shared" si="60"/>
        <v>6320</v>
      </c>
      <c r="O273" s="304">
        <f t="shared" si="60"/>
        <v>1740</v>
      </c>
      <c r="P273" s="304">
        <f t="shared" si="60"/>
        <v>4857</v>
      </c>
      <c r="Q273" s="305">
        <f>SUM(K273+L273+M273+N273+O273+P273)</f>
        <v>579387</v>
      </c>
      <c r="R273" s="306"/>
      <c r="S273" s="282"/>
    </row>
    <row r="274" spans="5:19" ht="15.75">
      <c r="E274" s="307" t="s">
        <v>216</v>
      </c>
      <c r="F274" s="308" t="s">
        <v>2</v>
      </c>
      <c r="G274" s="309"/>
      <c r="H274" s="308"/>
      <c r="I274" s="310"/>
      <c r="J274" s="432" t="s">
        <v>218</v>
      </c>
      <c r="K274" s="312">
        <f aca="true" t="shared" si="61" ref="K274:P274">SUM(K275:K276)</f>
        <v>300</v>
      </c>
      <c r="L274" s="313">
        <f t="shared" si="61"/>
        <v>0</v>
      </c>
      <c r="M274" s="313">
        <f t="shared" si="61"/>
        <v>13950</v>
      </c>
      <c r="N274" s="313">
        <f t="shared" si="61"/>
        <v>600</v>
      </c>
      <c r="O274" s="313">
        <f t="shared" si="61"/>
        <v>505</v>
      </c>
      <c r="P274" s="313">
        <f t="shared" si="61"/>
        <v>1937</v>
      </c>
      <c r="Q274" s="314">
        <f>SUM(Q275:Q276)</f>
        <v>17292</v>
      </c>
      <c r="R274" s="306"/>
      <c r="S274" s="282"/>
    </row>
    <row r="275" spans="4:19" s="267" customFormat="1" ht="15.75">
      <c r="D275" s="266"/>
      <c r="E275" s="323" t="s">
        <v>216</v>
      </c>
      <c r="F275" s="324" t="s">
        <v>2</v>
      </c>
      <c r="G275" s="325" t="s">
        <v>20</v>
      </c>
      <c r="H275" s="324"/>
      <c r="I275" s="326"/>
      <c r="J275" s="338" t="s">
        <v>219</v>
      </c>
      <c r="K275" s="320">
        <v>300</v>
      </c>
      <c r="L275" s="321"/>
      <c r="M275" s="321">
        <v>13950</v>
      </c>
      <c r="N275" s="321">
        <v>600</v>
      </c>
      <c r="O275" s="321">
        <v>505</v>
      </c>
      <c r="P275" s="321">
        <v>1937</v>
      </c>
      <c r="Q275" s="330">
        <f>SUM(K275:P275)</f>
        <v>17292</v>
      </c>
      <c r="R275" s="385"/>
      <c r="S275" s="265"/>
    </row>
    <row r="276" spans="4:19" s="267" customFormat="1" ht="15.75">
      <c r="D276" s="266"/>
      <c r="E276" s="323" t="s">
        <v>216</v>
      </c>
      <c r="F276" s="324" t="s">
        <v>2</v>
      </c>
      <c r="G276" s="325" t="s">
        <v>23</v>
      </c>
      <c r="H276" s="324"/>
      <c r="I276" s="326"/>
      <c r="J276" s="338" t="s">
        <v>220</v>
      </c>
      <c r="K276" s="320"/>
      <c r="L276" s="321"/>
      <c r="M276" s="321"/>
      <c r="N276" s="321"/>
      <c r="O276" s="321"/>
      <c r="P276" s="321"/>
      <c r="Q276" s="330">
        <f>SUM(K276:P276)</f>
        <v>0</v>
      </c>
      <c r="R276" s="385"/>
      <c r="S276" s="280"/>
    </row>
    <row r="277" spans="5:19" ht="15.75">
      <c r="E277" s="307" t="s">
        <v>216</v>
      </c>
      <c r="F277" s="308" t="s">
        <v>3</v>
      </c>
      <c r="G277" s="309"/>
      <c r="H277" s="308"/>
      <c r="I277" s="310"/>
      <c r="J277" s="432" t="s">
        <v>221</v>
      </c>
      <c r="K277" s="312">
        <f aca="true" t="shared" si="62" ref="K277:P277">SUM(K278:K280)</f>
        <v>16000</v>
      </c>
      <c r="L277" s="313">
        <f t="shared" si="62"/>
        <v>0</v>
      </c>
      <c r="M277" s="313">
        <f t="shared" si="62"/>
        <v>0</v>
      </c>
      <c r="N277" s="313">
        <f t="shared" si="62"/>
        <v>3800</v>
      </c>
      <c r="O277" s="313">
        <f t="shared" si="62"/>
        <v>0</v>
      </c>
      <c r="P277" s="313">
        <f t="shared" si="62"/>
        <v>0</v>
      </c>
      <c r="Q277" s="314">
        <f>SUM(Q278:Q280)</f>
        <v>19800</v>
      </c>
      <c r="R277" s="306"/>
      <c r="S277" s="282"/>
    </row>
    <row r="278" spans="4:19" s="267" customFormat="1" ht="15.75">
      <c r="D278" s="266"/>
      <c r="E278" s="323" t="s">
        <v>216</v>
      </c>
      <c r="F278" s="324" t="s">
        <v>3</v>
      </c>
      <c r="G278" s="325" t="s">
        <v>20</v>
      </c>
      <c r="H278" s="324"/>
      <c r="I278" s="326"/>
      <c r="J278" s="338" t="s">
        <v>222</v>
      </c>
      <c r="K278" s="320">
        <v>500</v>
      </c>
      <c r="L278" s="321"/>
      <c r="M278" s="321"/>
      <c r="N278" s="321">
        <v>0</v>
      </c>
      <c r="O278" s="321"/>
      <c r="P278" s="321"/>
      <c r="Q278" s="330">
        <f>SUM(K278:P278)</f>
        <v>500</v>
      </c>
      <c r="R278" s="385"/>
      <c r="S278" s="280"/>
    </row>
    <row r="279" spans="4:19" s="267" customFormat="1" ht="15.75">
      <c r="D279" s="266"/>
      <c r="E279" s="323" t="s">
        <v>216</v>
      </c>
      <c r="F279" s="324" t="s">
        <v>3</v>
      </c>
      <c r="G279" s="325" t="s">
        <v>23</v>
      </c>
      <c r="H279" s="324"/>
      <c r="I279" s="326"/>
      <c r="J279" s="338" t="s">
        <v>223</v>
      </c>
      <c r="K279" s="320">
        <v>15000</v>
      </c>
      <c r="L279" s="321"/>
      <c r="M279" s="321"/>
      <c r="N279" s="321">
        <v>800</v>
      </c>
      <c r="O279" s="321"/>
      <c r="P279" s="321"/>
      <c r="Q279" s="330">
        <f>SUM(K279:P279)</f>
        <v>15800</v>
      </c>
      <c r="R279" s="385"/>
      <c r="S279" s="280" t="s">
        <v>554</v>
      </c>
    </row>
    <row r="280" spans="4:19" s="267" customFormat="1" ht="15.75">
      <c r="D280" s="266"/>
      <c r="E280" s="323" t="s">
        <v>216</v>
      </c>
      <c r="F280" s="324" t="s">
        <v>3</v>
      </c>
      <c r="G280" s="325" t="s">
        <v>27</v>
      </c>
      <c r="H280" s="324"/>
      <c r="I280" s="326"/>
      <c r="J280" s="338" t="s">
        <v>224</v>
      </c>
      <c r="K280" s="320">
        <v>500</v>
      </c>
      <c r="L280" s="321"/>
      <c r="M280" s="321"/>
      <c r="N280" s="321">
        <v>3000</v>
      </c>
      <c r="O280" s="321"/>
      <c r="P280" s="321"/>
      <c r="Q280" s="330">
        <f>SUM(K280:P280)</f>
        <v>3500</v>
      </c>
      <c r="R280" s="385"/>
      <c r="S280" s="280"/>
    </row>
    <row r="281" spans="5:19" ht="15.75">
      <c r="E281" s="307" t="s">
        <v>216</v>
      </c>
      <c r="F281" s="308" t="s">
        <v>4</v>
      </c>
      <c r="G281" s="309"/>
      <c r="H281" s="308"/>
      <c r="I281" s="310"/>
      <c r="J281" s="432" t="s">
        <v>225</v>
      </c>
      <c r="K281" s="312">
        <f aca="true" t="shared" si="63" ref="K281:P281">SUM(K282:K285)</f>
        <v>73100</v>
      </c>
      <c r="L281" s="313">
        <f t="shared" si="63"/>
        <v>19200</v>
      </c>
      <c r="M281" s="313">
        <f t="shared" si="63"/>
        <v>1200</v>
      </c>
      <c r="N281" s="313">
        <f t="shared" si="63"/>
        <v>0</v>
      </c>
      <c r="O281" s="313">
        <f t="shared" si="63"/>
        <v>195</v>
      </c>
      <c r="P281" s="313">
        <f t="shared" si="63"/>
        <v>50</v>
      </c>
      <c r="Q281" s="314">
        <f>SUM(Q282:Q285)</f>
        <v>93745</v>
      </c>
      <c r="R281" s="306"/>
      <c r="S281" s="282"/>
    </row>
    <row r="282" spans="4:19" s="267" customFormat="1" ht="15.75">
      <c r="D282" s="266"/>
      <c r="E282" s="323" t="s">
        <v>216</v>
      </c>
      <c r="F282" s="324" t="s">
        <v>4</v>
      </c>
      <c r="G282" s="325" t="s">
        <v>20</v>
      </c>
      <c r="H282" s="324"/>
      <c r="I282" s="326"/>
      <c r="J282" s="338" t="s">
        <v>226</v>
      </c>
      <c r="K282" s="320">
        <v>51500</v>
      </c>
      <c r="L282" s="321">
        <v>19200</v>
      </c>
      <c r="M282" s="321">
        <v>650</v>
      </c>
      <c r="N282" s="321"/>
      <c r="O282" s="321">
        <v>195</v>
      </c>
      <c r="P282" s="321">
        <v>50</v>
      </c>
      <c r="Q282" s="330">
        <f>SUM(K282:P282)</f>
        <v>71595</v>
      </c>
      <c r="R282" s="385"/>
      <c r="S282" s="286" t="s">
        <v>555</v>
      </c>
    </row>
    <row r="283" spans="4:19" s="267" customFormat="1" ht="15.75">
      <c r="D283" s="266"/>
      <c r="E283" s="323" t="s">
        <v>216</v>
      </c>
      <c r="F283" s="324" t="s">
        <v>4</v>
      </c>
      <c r="G283" s="325" t="s">
        <v>23</v>
      </c>
      <c r="H283" s="324"/>
      <c r="I283" s="326"/>
      <c r="J283" s="338" t="s">
        <v>227</v>
      </c>
      <c r="K283" s="320">
        <v>21600</v>
      </c>
      <c r="L283" s="321"/>
      <c r="M283" s="321">
        <v>550</v>
      </c>
      <c r="N283" s="321"/>
      <c r="O283" s="321"/>
      <c r="P283" s="321"/>
      <c r="Q283" s="330">
        <f>SUM(K283:P283)</f>
        <v>22150</v>
      </c>
      <c r="R283" s="385"/>
      <c r="S283" s="280" t="s">
        <v>556</v>
      </c>
    </row>
    <row r="284" spans="4:19" s="267" customFormat="1" ht="15.75">
      <c r="D284" s="266"/>
      <c r="E284" s="323" t="s">
        <v>216</v>
      </c>
      <c r="F284" s="324" t="s">
        <v>4</v>
      </c>
      <c r="G284" s="325" t="s">
        <v>27</v>
      </c>
      <c r="H284" s="324"/>
      <c r="I284" s="326"/>
      <c r="J284" s="466" t="s">
        <v>228</v>
      </c>
      <c r="K284" s="320"/>
      <c r="L284" s="321"/>
      <c r="M284" s="321"/>
      <c r="N284" s="321"/>
      <c r="O284" s="321"/>
      <c r="P284" s="321"/>
      <c r="Q284" s="330">
        <f>SUM(K284:P284)</f>
        <v>0</v>
      </c>
      <c r="R284" s="385"/>
      <c r="S284" s="280"/>
    </row>
    <row r="285" spans="4:19" s="267" customFormat="1" ht="15.75">
      <c r="D285" s="266"/>
      <c r="E285" s="323" t="s">
        <v>216</v>
      </c>
      <c r="F285" s="324" t="s">
        <v>4</v>
      </c>
      <c r="G285" s="325" t="s">
        <v>59</v>
      </c>
      <c r="H285" s="324"/>
      <c r="I285" s="326"/>
      <c r="J285" s="338" t="s">
        <v>229</v>
      </c>
      <c r="K285" s="320"/>
      <c r="L285" s="321"/>
      <c r="M285" s="321"/>
      <c r="N285" s="321"/>
      <c r="O285" s="321"/>
      <c r="P285" s="321"/>
      <c r="Q285" s="330">
        <f>SUM(K285:P285)</f>
        <v>0</v>
      </c>
      <c r="R285" s="385"/>
      <c r="S285" s="280"/>
    </row>
    <row r="286" spans="5:19" ht="15.75">
      <c r="E286" s="307" t="s">
        <v>216</v>
      </c>
      <c r="F286" s="308" t="s">
        <v>5</v>
      </c>
      <c r="G286" s="309"/>
      <c r="H286" s="308"/>
      <c r="I286" s="310"/>
      <c r="J286" s="432" t="s">
        <v>230</v>
      </c>
      <c r="K286" s="312">
        <f aca="true" t="shared" si="64" ref="K286:P286">SUM(K287:K303)</f>
        <v>47000</v>
      </c>
      <c r="L286" s="313">
        <f t="shared" si="64"/>
        <v>0</v>
      </c>
      <c r="M286" s="313">
        <f t="shared" si="64"/>
        <v>1280</v>
      </c>
      <c r="N286" s="313">
        <f t="shared" si="64"/>
        <v>500</v>
      </c>
      <c r="O286" s="313">
        <f t="shared" si="64"/>
        <v>0</v>
      </c>
      <c r="P286" s="313">
        <f t="shared" si="64"/>
        <v>50</v>
      </c>
      <c r="Q286" s="314">
        <f>SUM(Q287:Q303)</f>
        <v>48830</v>
      </c>
      <c r="R286" s="306"/>
      <c r="S286" s="282"/>
    </row>
    <row r="287" spans="4:19" s="267" customFormat="1" ht="15.75">
      <c r="D287" s="266"/>
      <c r="E287" s="323" t="s">
        <v>216</v>
      </c>
      <c r="F287" s="324" t="s">
        <v>5</v>
      </c>
      <c r="G287" s="325" t="s">
        <v>20</v>
      </c>
      <c r="H287" s="324"/>
      <c r="I287" s="326"/>
      <c r="J287" s="338" t="s">
        <v>231</v>
      </c>
      <c r="K287" s="320">
        <v>4000</v>
      </c>
      <c r="L287" s="321"/>
      <c r="M287" s="321">
        <v>1030</v>
      </c>
      <c r="N287" s="321">
        <v>500</v>
      </c>
      <c r="O287" s="321"/>
      <c r="P287" s="321">
        <v>50</v>
      </c>
      <c r="Q287" s="330">
        <f>SUM(K287:P287)</f>
        <v>5580</v>
      </c>
      <c r="R287" s="385"/>
      <c r="S287" s="280"/>
    </row>
    <row r="288" spans="4:19" s="267" customFormat="1" ht="15.75">
      <c r="D288" s="266"/>
      <c r="E288" s="323" t="s">
        <v>216</v>
      </c>
      <c r="F288" s="324" t="s">
        <v>5</v>
      </c>
      <c r="G288" s="325" t="s">
        <v>23</v>
      </c>
      <c r="H288" s="324"/>
      <c r="I288" s="326"/>
      <c r="J288" s="338" t="s">
        <v>232</v>
      </c>
      <c r="K288" s="320"/>
      <c r="L288" s="321"/>
      <c r="M288" s="321"/>
      <c r="N288" s="321"/>
      <c r="O288" s="321"/>
      <c r="P288" s="321"/>
      <c r="Q288" s="330">
        <f aca="true" t="shared" si="65" ref="Q288:Q308">SUM(K288:P288)</f>
        <v>0</v>
      </c>
      <c r="R288" s="385"/>
      <c r="S288" s="280"/>
    </row>
    <row r="289" spans="4:19" s="267" customFormat="1" ht="15.75">
      <c r="D289" s="266"/>
      <c r="E289" s="323" t="s">
        <v>216</v>
      </c>
      <c r="F289" s="324" t="s">
        <v>5</v>
      </c>
      <c r="G289" s="325" t="s">
        <v>27</v>
      </c>
      <c r="H289" s="324"/>
      <c r="I289" s="326"/>
      <c r="J289" s="338" t="s">
        <v>233</v>
      </c>
      <c r="K289" s="320"/>
      <c r="L289" s="321"/>
      <c r="M289" s="321"/>
      <c r="N289" s="321"/>
      <c r="O289" s="321"/>
      <c r="P289" s="321"/>
      <c r="Q289" s="330">
        <f t="shared" si="65"/>
        <v>0</v>
      </c>
      <c r="R289" s="385"/>
      <c r="S289" s="280"/>
    </row>
    <row r="290" spans="4:19" s="267" customFormat="1" ht="15.75">
      <c r="D290" s="266"/>
      <c r="E290" s="323" t="s">
        <v>216</v>
      </c>
      <c r="F290" s="324" t="s">
        <v>5</v>
      </c>
      <c r="G290" s="325" t="s">
        <v>31</v>
      </c>
      <c r="H290" s="324"/>
      <c r="I290" s="326"/>
      <c r="J290" s="338" t="s">
        <v>234</v>
      </c>
      <c r="K290" s="320"/>
      <c r="L290" s="321"/>
      <c r="M290" s="321"/>
      <c r="N290" s="321"/>
      <c r="O290" s="321"/>
      <c r="P290" s="321"/>
      <c r="Q290" s="330">
        <f t="shared" si="65"/>
        <v>0</v>
      </c>
      <c r="R290" s="385"/>
      <c r="S290" s="280"/>
    </row>
    <row r="291" spans="4:19" s="267" customFormat="1" ht="15.75">
      <c r="D291" s="266"/>
      <c r="E291" s="323" t="s">
        <v>216</v>
      </c>
      <c r="F291" s="324" t="s">
        <v>5</v>
      </c>
      <c r="G291" s="325" t="s">
        <v>37</v>
      </c>
      <c r="H291" s="324"/>
      <c r="I291" s="326"/>
      <c r="J291" s="338" t="s">
        <v>235</v>
      </c>
      <c r="K291" s="320"/>
      <c r="L291" s="321"/>
      <c r="M291" s="321"/>
      <c r="N291" s="321"/>
      <c r="O291" s="321"/>
      <c r="P291" s="321"/>
      <c r="Q291" s="330">
        <f t="shared" si="65"/>
        <v>0</v>
      </c>
      <c r="R291" s="385"/>
      <c r="S291" s="280"/>
    </row>
    <row r="292" spans="4:19" s="267" customFormat="1" ht="15.75">
      <c r="D292" s="266"/>
      <c r="E292" s="323" t="s">
        <v>216</v>
      </c>
      <c r="F292" s="324" t="s">
        <v>5</v>
      </c>
      <c r="G292" s="325" t="s">
        <v>39</v>
      </c>
      <c r="H292" s="324"/>
      <c r="I292" s="326"/>
      <c r="J292" s="338" t="s">
        <v>236</v>
      </c>
      <c r="K292" s="320">
        <v>1000</v>
      </c>
      <c r="L292" s="321"/>
      <c r="M292" s="321"/>
      <c r="N292" s="321"/>
      <c r="O292" s="321"/>
      <c r="P292" s="321"/>
      <c r="Q292" s="330">
        <f t="shared" si="65"/>
        <v>1000</v>
      </c>
      <c r="R292" s="385"/>
      <c r="S292" s="280"/>
    </row>
    <row r="293" spans="4:19" s="267" customFormat="1" ht="15.75">
      <c r="D293" s="266"/>
      <c r="E293" s="323" t="s">
        <v>216</v>
      </c>
      <c r="F293" s="324" t="s">
        <v>5</v>
      </c>
      <c r="G293" s="325" t="s">
        <v>41</v>
      </c>
      <c r="H293" s="324"/>
      <c r="I293" s="326"/>
      <c r="J293" s="338" t="s">
        <v>237</v>
      </c>
      <c r="K293" s="320">
        <v>1800</v>
      </c>
      <c r="L293" s="321"/>
      <c r="M293" s="321">
        <v>50</v>
      </c>
      <c r="N293" s="321"/>
      <c r="O293" s="321"/>
      <c r="P293" s="321"/>
      <c r="Q293" s="330">
        <f t="shared" si="65"/>
        <v>1850</v>
      </c>
      <c r="R293" s="385"/>
      <c r="S293" s="280"/>
    </row>
    <row r="294" spans="4:19" s="267" customFormat="1" ht="15.75">
      <c r="D294" s="266"/>
      <c r="E294" s="323" t="s">
        <v>216</v>
      </c>
      <c r="F294" s="324" t="s">
        <v>5</v>
      </c>
      <c r="G294" s="325" t="s">
        <v>46</v>
      </c>
      <c r="H294" s="324"/>
      <c r="I294" s="326"/>
      <c r="J294" s="338" t="s">
        <v>238</v>
      </c>
      <c r="K294" s="320">
        <v>200</v>
      </c>
      <c r="L294" s="321"/>
      <c r="M294" s="321">
        <v>200</v>
      </c>
      <c r="N294" s="321"/>
      <c r="O294" s="321"/>
      <c r="P294" s="321"/>
      <c r="Q294" s="330">
        <f t="shared" si="65"/>
        <v>400</v>
      </c>
      <c r="R294" s="385"/>
      <c r="S294" s="280"/>
    </row>
    <row r="295" spans="4:19" s="267" customFormat="1" ht="15.75">
      <c r="D295" s="266"/>
      <c r="E295" s="323" t="s">
        <v>216</v>
      </c>
      <c r="F295" s="324" t="s">
        <v>5</v>
      </c>
      <c r="G295" s="325" t="s">
        <v>50</v>
      </c>
      <c r="H295" s="324"/>
      <c r="I295" s="326"/>
      <c r="J295" s="338" t="s">
        <v>239</v>
      </c>
      <c r="K295" s="320">
        <v>8000</v>
      </c>
      <c r="L295" s="321"/>
      <c r="M295" s="321"/>
      <c r="N295" s="321"/>
      <c r="O295" s="321"/>
      <c r="P295" s="321"/>
      <c r="Q295" s="330">
        <f t="shared" si="65"/>
        <v>8000</v>
      </c>
      <c r="R295" s="385"/>
      <c r="S295" s="280"/>
    </row>
    <row r="296" spans="4:19" s="267" customFormat="1" ht="15.75">
      <c r="D296" s="266"/>
      <c r="E296" s="323" t="s">
        <v>216</v>
      </c>
      <c r="F296" s="324" t="s">
        <v>5</v>
      </c>
      <c r="G296" s="325" t="s">
        <v>61</v>
      </c>
      <c r="H296" s="324"/>
      <c r="I296" s="326"/>
      <c r="J296" s="338" t="s">
        <v>240</v>
      </c>
      <c r="K296" s="320">
        <v>15000</v>
      </c>
      <c r="L296" s="321"/>
      <c r="M296" s="321"/>
      <c r="N296" s="321">
        <v>0</v>
      </c>
      <c r="O296" s="321"/>
      <c r="P296" s="321"/>
      <c r="Q296" s="330">
        <f t="shared" si="65"/>
        <v>15000</v>
      </c>
      <c r="R296" s="385"/>
      <c r="S296" s="280"/>
    </row>
    <row r="297" spans="4:19" s="267" customFormat="1" ht="15.75">
      <c r="D297" s="266"/>
      <c r="E297" s="323" t="s">
        <v>216</v>
      </c>
      <c r="F297" s="324" t="s">
        <v>5</v>
      </c>
      <c r="G297" s="325" t="s">
        <v>64</v>
      </c>
      <c r="H297" s="324"/>
      <c r="I297" s="326"/>
      <c r="J297" s="338" t="s">
        <v>241</v>
      </c>
      <c r="K297" s="320">
        <v>14000</v>
      </c>
      <c r="L297" s="321"/>
      <c r="M297" s="321"/>
      <c r="N297" s="321"/>
      <c r="O297" s="321"/>
      <c r="P297" s="321"/>
      <c r="Q297" s="330">
        <f t="shared" si="65"/>
        <v>14000</v>
      </c>
      <c r="R297" s="385"/>
      <c r="S297" s="280"/>
    </row>
    <row r="298" spans="4:19" s="267" customFormat="1" ht="15.75">
      <c r="D298" s="266"/>
      <c r="E298" s="323" t="s">
        <v>216</v>
      </c>
      <c r="F298" s="324" t="s">
        <v>5</v>
      </c>
      <c r="G298" s="325" t="s">
        <v>67</v>
      </c>
      <c r="H298" s="386"/>
      <c r="I298" s="387"/>
      <c r="J298" s="338" t="s">
        <v>242</v>
      </c>
      <c r="K298" s="320">
        <v>2000</v>
      </c>
      <c r="L298" s="321"/>
      <c r="M298" s="321"/>
      <c r="N298" s="321"/>
      <c r="O298" s="321"/>
      <c r="P298" s="321"/>
      <c r="Q298" s="330">
        <f t="shared" si="65"/>
        <v>2000</v>
      </c>
      <c r="R298" s="385"/>
      <c r="S298" s="281"/>
    </row>
    <row r="299" spans="4:19" s="267" customFormat="1" ht="15.75">
      <c r="D299" s="266"/>
      <c r="E299" s="323" t="s">
        <v>216</v>
      </c>
      <c r="F299" s="324" t="s">
        <v>5</v>
      </c>
      <c r="G299" s="325" t="s">
        <v>69</v>
      </c>
      <c r="H299" s="386"/>
      <c r="I299" s="387"/>
      <c r="J299" s="338" t="s">
        <v>243</v>
      </c>
      <c r="K299" s="320">
        <v>400</v>
      </c>
      <c r="L299" s="321"/>
      <c r="M299" s="321"/>
      <c r="N299" s="321"/>
      <c r="O299" s="321"/>
      <c r="P299" s="321"/>
      <c r="Q299" s="330">
        <f t="shared" si="65"/>
        <v>400</v>
      </c>
      <c r="R299" s="385"/>
      <c r="S299" s="280"/>
    </row>
    <row r="300" spans="4:19" s="267" customFormat="1" ht="15.75">
      <c r="D300" s="266"/>
      <c r="E300" s="323" t="s">
        <v>216</v>
      </c>
      <c r="F300" s="324" t="s">
        <v>5</v>
      </c>
      <c r="G300" s="325" t="s">
        <v>71</v>
      </c>
      <c r="H300" s="386"/>
      <c r="I300" s="387"/>
      <c r="J300" s="338" t="s">
        <v>244</v>
      </c>
      <c r="K300" s="320">
        <v>400</v>
      </c>
      <c r="L300" s="321"/>
      <c r="M300" s="321"/>
      <c r="N300" s="321"/>
      <c r="O300" s="321"/>
      <c r="P300" s="321"/>
      <c r="Q300" s="330">
        <f t="shared" si="65"/>
        <v>400</v>
      </c>
      <c r="R300" s="385"/>
      <c r="S300" s="280"/>
    </row>
    <row r="301" spans="4:19" s="267" customFormat="1" ht="15.75">
      <c r="D301" s="266"/>
      <c r="E301" s="323" t="s">
        <v>216</v>
      </c>
      <c r="F301" s="324" t="s">
        <v>5</v>
      </c>
      <c r="G301" s="325" t="s">
        <v>81</v>
      </c>
      <c r="H301" s="386"/>
      <c r="I301" s="387"/>
      <c r="J301" s="338" t="s">
        <v>245</v>
      </c>
      <c r="K301" s="320">
        <v>100</v>
      </c>
      <c r="L301" s="321"/>
      <c r="M301" s="321"/>
      <c r="N301" s="321"/>
      <c r="O301" s="321"/>
      <c r="P301" s="321"/>
      <c r="Q301" s="330">
        <f t="shared" si="65"/>
        <v>100</v>
      </c>
      <c r="R301" s="385"/>
      <c r="S301" s="280"/>
    </row>
    <row r="302" spans="4:19" s="267" customFormat="1" ht="15.75">
      <c r="D302" s="266"/>
      <c r="E302" s="323" t="s">
        <v>216</v>
      </c>
      <c r="F302" s="324" t="s">
        <v>5</v>
      </c>
      <c r="G302" s="325" t="s">
        <v>85</v>
      </c>
      <c r="H302" s="386"/>
      <c r="I302" s="387"/>
      <c r="J302" s="338" t="s">
        <v>246</v>
      </c>
      <c r="K302" s="320"/>
      <c r="L302" s="321"/>
      <c r="M302" s="321"/>
      <c r="N302" s="321"/>
      <c r="O302" s="321"/>
      <c r="P302" s="321"/>
      <c r="Q302" s="330">
        <f t="shared" si="65"/>
        <v>0</v>
      </c>
      <c r="R302" s="385"/>
      <c r="S302" s="280"/>
    </row>
    <row r="303" spans="4:19" s="267" customFormat="1" ht="15.75">
      <c r="D303" s="266"/>
      <c r="E303" s="323" t="s">
        <v>216</v>
      </c>
      <c r="F303" s="324" t="s">
        <v>5</v>
      </c>
      <c r="G303" s="325" t="s">
        <v>59</v>
      </c>
      <c r="H303" s="386"/>
      <c r="I303" s="387"/>
      <c r="J303" s="338" t="s">
        <v>247</v>
      </c>
      <c r="K303" s="320">
        <v>100</v>
      </c>
      <c r="L303" s="321"/>
      <c r="M303" s="321"/>
      <c r="N303" s="321"/>
      <c r="O303" s="321"/>
      <c r="P303" s="321"/>
      <c r="Q303" s="330">
        <f t="shared" si="65"/>
        <v>100</v>
      </c>
      <c r="R303" s="385"/>
      <c r="S303" s="280"/>
    </row>
    <row r="304" spans="5:19" ht="15.75">
      <c r="E304" s="307" t="s">
        <v>216</v>
      </c>
      <c r="F304" s="308" t="s">
        <v>248</v>
      </c>
      <c r="G304" s="309"/>
      <c r="H304" s="308"/>
      <c r="I304" s="310"/>
      <c r="J304" s="388" t="s">
        <v>249</v>
      </c>
      <c r="K304" s="312">
        <f aca="true" t="shared" si="66" ref="K304:P304">SUM(K305:K313)</f>
        <v>38600</v>
      </c>
      <c r="L304" s="313">
        <f t="shared" si="66"/>
        <v>103000</v>
      </c>
      <c r="M304" s="313">
        <f t="shared" si="66"/>
        <v>10</v>
      </c>
      <c r="N304" s="313">
        <f t="shared" si="66"/>
        <v>200</v>
      </c>
      <c r="O304" s="313">
        <f t="shared" si="66"/>
        <v>0</v>
      </c>
      <c r="P304" s="313">
        <f t="shared" si="66"/>
        <v>0</v>
      </c>
      <c r="Q304" s="314">
        <f>SUM(Q305:Q313)</f>
        <v>141810</v>
      </c>
      <c r="R304" s="306"/>
      <c r="S304" s="282"/>
    </row>
    <row r="305" spans="4:19" s="267" customFormat="1" ht="15.75">
      <c r="D305" s="266"/>
      <c r="E305" s="323" t="s">
        <v>216</v>
      </c>
      <c r="F305" s="324" t="s">
        <v>248</v>
      </c>
      <c r="G305" s="325" t="s">
        <v>20</v>
      </c>
      <c r="H305" s="317"/>
      <c r="I305" s="319"/>
      <c r="J305" s="389" t="s">
        <v>250</v>
      </c>
      <c r="K305" s="328">
        <v>10000</v>
      </c>
      <c r="L305" s="329">
        <v>100000</v>
      </c>
      <c r="M305" s="329"/>
      <c r="N305" s="329"/>
      <c r="O305" s="329"/>
      <c r="P305" s="329"/>
      <c r="Q305" s="330">
        <f t="shared" si="65"/>
        <v>110000</v>
      </c>
      <c r="R305" s="385"/>
      <c r="S305" s="280" t="s">
        <v>557</v>
      </c>
    </row>
    <row r="306" spans="4:19" s="267" customFormat="1" ht="15.75">
      <c r="D306" s="266"/>
      <c r="E306" s="323" t="s">
        <v>216</v>
      </c>
      <c r="F306" s="324" t="s">
        <v>248</v>
      </c>
      <c r="G306" s="325" t="s">
        <v>23</v>
      </c>
      <c r="H306" s="324"/>
      <c r="I306" s="326"/>
      <c r="J306" s="389" t="s">
        <v>251</v>
      </c>
      <c r="K306" s="328">
        <v>2400</v>
      </c>
      <c r="L306" s="329">
        <v>3000</v>
      </c>
      <c r="M306" s="329"/>
      <c r="N306" s="329"/>
      <c r="O306" s="329"/>
      <c r="P306" s="329"/>
      <c r="Q306" s="330">
        <f t="shared" si="65"/>
        <v>5400</v>
      </c>
      <c r="R306" s="385"/>
      <c r="S306" s="280"/>
    </row>
    <row r="307" spans="4:19" s="267" customFormat="1" ht="15.75">
      <c r="D307" s="266"/>
      <c r="E307" s="323" t="s">
        <v>216</v>
      </c>
      <c r="F307" s="324" t="s">
        <v>248</v>
      </c>
      <c r="G307" s="325" t="s">
        <v>27</v>
      </c>
      <c r="H307" s="324"/>
      <c r="I307" s="326"/>
      <c r="J307" s="389" t="s">
        <v>252</v>
      </c>
      <c r="K307" s="328">
        <v>1000</v>
      </c>
      <c r="L307" s="329">
        <v>0</v>
      </c>
      <c r="M307" s="329"/>
      <c r="N307" s="329">
        <v>200</v>
      </c>
      <c r="O307" s="329"/>
      <c r="P307" s="329"/>
      <c r="Q307" s="330">
        <f t="shared" si="65"/>
        <v>1200</v>
      </c>
      <c r="R307" s="385"/>
      <c r="S307" s="280"/>
    </row>
    <row r="308" spans="4:19" s="267" customFormat="1" ht="15.75">
      <c r="D308" s="266"/>
      <c r="E308" s="323" t="s">
        <v>216</v>
      </c>
      <c r="F308" s="324" t="s">
        <v>248</v>
      </c>
      <c r="G308" s="325" t="s">
        <v>31</v>
      </c>
      <c r="H308" s="324"/>
      <c r="I308" s="326"/>
      <c r="J308" s="389" t="s">
        <v>253</v>
      </c>
      <c r="K308" s="328">
        <v>1000</v>
      </c>
      <c r="L308" s="329"/>
      <c r="M308" s="329"/>
      <c r="N308" s="329"/>
      <c r="O308" s="329"/>
      <c r="P308" s="329"/>
      <c r="Q308" s="330">
        <f t="shared" si="65"/>
        <v>1000</v>
      </c>
      <c r="R308" s="385"/>
      <c r="S308" s="280"/>
    </row>
    <row r="309" spans="4:19" s="267" customFormat="1" ht="15.75">
      <c r="D309" s="266"/>
      <c r="E309" s="323" t="s">
        <v>216</v>
      </c>
      <c r="F309" s="324" t="s">
        <v>248</v>
      </c>
      <c r="G309" s="325" t="s">
        <v>37</v>
      </c>
      <c r="H309" s="324"/>
      <c r="I309" s="326"/>
      <c r="J309" s="389" t="s">
        <v>254</v>
      </c>
      <c r="K309" s="328">
        <v>7000</v>
      </c>
      <c r="L309" s="329"/>
      <c r="M309" s="329"/>
      <c r="N309" s="329"/>
      <c r="O309" s="329"/>
      <c r="P309" s="329"/>
      <c r="Q309" s="330">
        <f>SUM(K309:P309)</f>
        <v>7000</v>
      </c>
      <c r="R309" s="360"/>
      <c r="S309" s="284"/>
    </row>
    <row r="310" spans="4:19" s="267" customFormat="1" ht="15.75">
      <c r="D310" s="266"/>
      <c r="E310" s="323" t="s">
        <v>216</v>
      </c>
      <c r="F310" s="324" t="s">
        <v>248</v>
      </c>
      <c r="G310" s="325" t="s">
        <v>39</v>
      </c>
      <c r="H310" s="386"/>
      <c r="I310" s="387"/>
      <c r="J310" s="389" t="s">
        <v>255</v>
      </c>
      <c r="K310" s="328">
        <v>8000</v>
      </c>
      <c r="L310" s="329"/>
      <c r="M310" s="329"/>
      <c r="N310" s="329"/>
      <c r="O310" s="329"/>
      <c r="P310" s="329"/>
      <c r="Q310" s="330">
        <f>SUM(K310:P310)</f>
        <v>8000</v>
      </c>
      <c r="R310" s="360"/>
      <c r="S310" s="284"/>
    </row>
    <row r="311" spans="4:19" s="267" customFormat="1" ht="15.75">
      <c r="D311" s="266"/>
      <c r="E311" s="323" t="s">
        <v>216</v>
      </c>
      <c r="F311" s="324" t="s">
        <v>248</v>
      </c>
      <c r="G311" s="325" t="s">
        <v>41</v>
      </c>
      <c r="H311" s="317"/>
      <c r="I311" s="319"/>
      <c r="J311" s="389" t="s">
        <v>256</v>
      </c>
      <c r="K311" s="328">
        <v>9000</v>
      </c>
      <c r="L311" s="329"/>
      <c r="M311" s="329"/>
      <c r="N311" s="329"/>
      <c r="O311" s="329"/>
      <c r="P311" s="329"/>
      <c r="Q311" s="330">
        <f>SUM(K311:P311)</f>
        <v>9000</v>
      </c>
      <c r="R311" s="360"/>
      <c r="S311" s="284"/>
    </row>
    <row r="312" spans="4:19" s="267" customFormat="1" ht="15.75">
      <c r="D312" s="266"/>
      <c r="E312" s="323" t="s">
        <v>216</v>
      </c>
      <c r="F312" s="324" t="s">
        <v>248</v>
      </c>
      <c r="G312" s="325" t="s">
        <v>46</v>
      </c>
      <c r="H312" s="317"/>
      <c r="I312" s="319"/>
      <c r="J312" s="389" t="s">
        <v>257</v>
      </c>
      <c r="K312" s="328">
        <v>100</v>
      </c>
      <c r="L312" s="329"/>
      <c r="M312" s="329"/>
      <c r="N312" s="329"/>
      <c r="O312" s="329"/>
      <c r="P312" s="329"/>
      <c r="Q312" s="330">
        <f>SUM(K312:P312)</f>
        <v>100</v>
      </c>
      <c r="R312" s="385"/>
      <c r="S312" s="281"/>
    </row>
    <row r="313" spans="4:19" s="267" customFormat="1" ht="15.75">
      <c r="D313" s="266"/>
      <c r="E313" s="323" t="s">
        <v>216</v>
      </c>
      <c r="F313" s="324" t="s">
        <v>248</v>
      </c>
      <c r="G313" s="325" t="s">
        <v>59</v>
      </c>
      <c r="H313" s="317"/>
      <c r="I313" s="319"/>
      <c r="J313" s="389" t="s">
        <v>247</v>
      </c>
      <c r="K313" s="328">
        <v>100</v>
      </c>
      <c r="L313" s="329"/>
      <c r="M313" s="329">
        <v>10</v>
      </c>
      <c r="N313" s="329"/>
      <c r="O313" s="329"/>
      <c r="P313" s="329"/>
      <c r="Q313" s="330">
        <f>SUM(K313:P313)</f>
        <v>110</v>
      </c>
      <c r="R313" s="385"/>
      <c r="S313" s="281"/>
    </row>
    <row r="314" spans="5:19" ht="15.75">
      <c r="E314" s="307" t="s">
        <v>216</v>
      </c>
      <c r="F314" s="308" t="s">
        <v>258</v>
      </c>
      <c r="G314" s="309"/>
      <c r="H314" s="308"/>
      <c r="I314" s="310"/>
      <c r="J314" s="432" t="s">
        <v>259</v>
      </c>
      <c r="K314" s="312">
        <f aca="true" t="shared" si="67" ref="K314:P314">SUM(K315:K322)</f>
        <v>30200</v>
      </c>
      <c r="L314" s="313">
        <f t="shared" si="67"/>
        <v>200</v>
      </c>
      <c r="M314" s="313">
        <f t="shared" si="67"/>
        <v>0</v>
      </c>
      <c r="N314" s="313">
        <f t="shared" si="67"/>
        <v>0</v>
      </c>
      <c r="O314" s="313">
        <f t="shared" si="67"/>
        <v>0</v>
      </c>
      <c r="P314" s="313">
        <f t="shared" si="67"/>
        <v>0</v>
      </c>
      <c r="Q314" s="314">
        <f>SUM(Q315:Q322)</f>
        <v>30400</v>
      </c>
      <c r="R314" s="306"/>
      <c r="S314" s="282"/>
    </row>
    <row r="315" spans="4:19" s="267" customFormat="1" ht="15.75">
      <c r="D315" s="266"/>
      <c r="E315" s="323" t="s">
        <v>216</v>
      </c>
      <c r="F315" s="324" t="s">
        <v>258</v>
      </c>
      <c r="G315" s="325" t="s">
        <v>20</v>
      </c>
      <c r="H315" s="317"/>
      <c r="I315" s="319"/>
      <c r="J315" s="338" t="s">
        <v>260</v>
      </c>
      <c r="K315" s="328">
        <v>1500</v>
      </c>
      <c r="L315" s="329"/>
      <c r="M315" s="329"/>
      <c r="N315" s="329"/>
      <c r="O315" s="329"/>
      <c r="P315" s="329"/>
      <c r="Q315" s="330">
        <f>SUM(K315:P315)</f>
        <v>1500</v>
      </c>
      <c r="R315" s="385"/>
      <c r="S315" s="280"/>
    </row>
    <row r="316" spans="4:19" s="267" customFormat="1" ht="15.75">
      <c r="D316" s="266"/>
      <c r="E316" s="323" t="s">
        <v>216</v>
      </c>
      <c r="F316" s="324" t="s">
        <v>258</v>
      </c>
      <c r="G316" s="325" t="s">
        <v>23</v>
      </c>
      <c r="H316" s="317"/>
      <c r="I316" s="319"/>
      <c r="J316" s="338" t="s">
        <v>261</v>
      </c>
      <c r="K316" s="328">
        <v>15000</v>
      </c>
      <c r="L316" s="329"/>
      <c r="M316" s="329"/>
      <c r="N316" s="329"/>
      <c r="O316" s="329"/>
      <c r="P316" s="329"/>
      <c r="Q316" s="330">
        <f aca="true" t="shared" si="68" ref="Q316:Q322">SUM(K316:P316)</f>
        <v>15000</v>
      </c>
      <c r="R316" s="385"/>
      <c r="S316" s="280"/>
    </row>
    <row r="317" spans="4:19" s="267" customFormat="1" ht="15.75">
      <c r="D317" s="266"/>
      <c r="E317" s="323" t="s">
        <v>216</v>
      </c>
      <c r="F317" s="324" t="s">
        <v>258</v>
      </c>
      <c r="G317" s="325" t="s">
        <v>27</v>
      </c>
      <c r="H317" s="317"/>
      <c r="I317" s="319"/>
      <c r="J317" s="338" t="s">
        <v>262</v>
      </c>
      <c r="K317" s="328">
        <v>200</v>
      </c>
      <c r="L317" s="329"/>
      <c r="M317" s="329"/>
      <c r="N317" s="329"/>
      <c r="O317" s="329"/>
      <c r="P317" s="329"/>
      <c r="Q317" s="330">
        <f t="shared" si="68"/>
        <v>200</v>
      </c>
      <c r="R317" s="385"/>
      <c r="S317" s="280"/>
    </row>
    <row r="318" spans="4:19" s="267" customFormat="1" ht="15.75">
      <c r="D318" s="266"/>
      <c r="E318" s="323" t="s">
        <v>216</v>
      </c>
      <c r="F318" s="324" t="s">
        <v>258</v>
      </c>
      <c r="G318" s="325" t="s">
        <v>31</v>
      </c>
      <c r="H318" s="317"/>
      <c r="I318" s="319"/>
      <c r="J318" s="338" t="s">
        <v>263</v>
      </c>
      <c r="K318" s="328">
        <v>1000</v>
      </c>
      <c r="L318" s="329"/>
      <c r="M318" s="329"/>
      <c r="N318" s="329"/>
      <c r="O318" s="329"/>
      <c r="P318" s="329"/>
      <c r="Q318" s="330">
        <f t="shared" si="68"/>
        <v>1000</v>
      </c>
      <c r="R318" s="385"/>
      <c r="S318" s="280"/>
    </row>
    <row r="319" spans="4:19" s="267" customFormat="1" ht="15.75">
      <c r="D319" s="266"/>
      <c r="E319" s="323" t="s">
        <v>216</v>
      </c>
      <c r="F319" s="324" t="s">
        <v>258</v>
      </c>
      <c r="G319" s="325" t="s">
        <v>37</v>
      </c>
      <c r="H319" s="390"/>
      <c r="I319" s="391"/>
      <c r="J319" s="338" t="s">
        <v>264</v>
      </c>
      <c r="K319" s="328">
        <v>12000</v>
      </c>
      <c r="L319" s="329"/>
      <c r="M319" s="329"/>
      <c r="N319" s="329"/>
      <c r="O319" s="329"/>
      <c r="P319" s="329"/>
      <c r="Q319" s="330">
        <f t="shared" si="68"/>
        <v>12000</v>
      </c>
      <c r="R319" s="385"/>
      <c r="S319" s="280"/>
    </row>
    <row r="320" spans="4:19" s="267" customFormat="1" ht="15.75">
      <c r="D320" s="266"/>
      <c r="E320" s="323" t="s">
        <v>216</v>
      </c>
      <c r="F320" s="324" t="s">
        <v>258</v>
      </c>
      <c r="G320" s="325" t="s">
        <v>39</v>
      </c>
      <c r="H320" s="317"/>
      <c r="I320" s="319"/>
      <c r="J320" s="338" t="s">
        <v>265</v>
      </c>
      <c r="K320" s="328">
        <v>200</v>
      </c>
      <c r="L320" s="329"/>
      <c r="M320" s="329"/>
      <c r="N320" s="329"/>
      <c r="O320" s="329"/>
      <c r="P320" s="329"/>
      <c r="Q320" s="330">
        <f t="shared" si="68"/>
        <v>200</v>
      </c>
      <c r="R320" s="385"/>
      <c r="S320" s="280"/>
    </row>
    <row r="321" spans="4:19" s="267" customFormat="1" ht="15.75">
      <c r="D321" s="266"/>
      <c r="E321" s="323" t="s">
        <v>216</v>
      </c>
      <c r="F321" s="324" t="s">
        <v>258</v>
      </c>
      <c r="G321" s="325" t="s">
        <v>41</v>
      </c>
      <c r="H321" s="317"/>
      <c r="I321" s="319"/>
      <c r="J321" s="338" t="s">
        <v>266</v>
      </c>
      <c r="K321" s="328">
        <v>200</v>
      </c>
      <c r="L321" s="329"/>
      <c r="M321" s="329"/>
      <c r="N321" s="329"/>
      <c r="O321" s="329"/>
      <c r="P321" s="329"/>
      <c r="Q321" s="330">
        <f t="shared" si="68"/>
        <v>200</v>
      </c>
      <c r="R321" s="385"/>
      <c r="S321" s="280"/>
    </row>
    <row r="322" spans="4:19" s="267" customFormat="1" ht="15.75">
      <c r="D322" s="266"/>
      <c r="E322" s="323" t="s">
        <v>216</v>
      </c>
      <c r="F322" s="324" t="s">
        <v>258</v>
      </c>
      <c r="G322" s="325" t="s">
        <v>59</v>
      </c>
      <c r="H322" s="317"/>
      <c r="I322" s="319"/>
      <c r="J322" s="338" t="s">
        <v>247</v>
      </c>
      <c r="K322" s="328">
        <v>100</v>
      </c>
      <c r="L322" s="329">
        <v>200</v>
      </c>
      <c r="M322" s="329"/>
      <c r="N322" s="329"/>
      <c r="O322" s="329">
        <v>0</v>
      </c>
      <c r="P322" s="329"/>
      <c r="Q322" s="330">
        <f t="shared" si="68"/>
        <v>300</v>
      </c>
      <c r="R322" s="385"/>
      <c r="S322" s="280"/>
    </row>
    <row r="323" spans="5:19" ht="15.75">
      <c r="E323" s="307" t="s">
        <v>216</v>
      </c>
      <c r="F323" s="308" t="s">
        <v>267</v>
      </c>
      <c r="G323" s="309"/>
      <c r="H323" s="308"/>
      <c r="I323" s="310"/>
      <c r="J323" s="432" t="s">
        <v>268</v>
      </c>
      <c r="K323" s="312">
        <f aca="true" t="shared" si="69" ref="K323:P323">SUM(K324:K327)</f>
        <v>7100</v>
      </c>
      <c r="L323" s="313">
        <f t="shared" si="69"/>
        <v>0</v>
      </c>
      <c r="M323" s="313">
        <f t="shared" si="69"/>
        <v>460</v>
      </c>
      <c r="N323" s="313">
        <f t="shared" si="69"/>
        <v>0</v>
      </c>
      <c r="O323" s="313">
        <f t="shared" si="69"/>
        <v>220</v>
      </c>
      <c r="P323" s="313">
        <f t="shared" si="69"/>
        <v>1150</v>
      </c>
      <c r="Q323" s="314">
        <f>SUM(Q324:Q327)</f>
        <v>8930</v>
      </c>
      <c r="R323" s="306"/>
      <c r="S323" s="282"/>
    </row>
    <row r="324" spans="4:19" s="267" customFormat="1" ht="15.75">
      <c r="D324" s="266"/>
      <c r="E324" s="323" t="s">
        <v>216</v>
      </c>
      <c r="F324" s="324" t="s">
        <v>267</v>
      </c>
      <c r="G324" s="325" t="s">
        <v>20</v>
      </c>
      <c r="H324" s="317"/>
      <c r="I324" s="319"/>
      <c r="J324" s="338" t="s">
        <v>269</v>
      </c>
      <c r="K324" s="328">
        <v>4000</v>
      </c>
      <c r="L324" s="329"/>
      <c r="M324" s="329">
        <v>340</v>
      </c>
      <c r="N324" s="329"/>
      <c r="O324" s="329">
        <v>90</v>
      </c>
      <c r="P324" s="329">
        <v>610</v>
      </c>
      <c r="Q324" s="330">
        <f>SUM(K324:P324)</f>
        <v>5040</v>
      </c>
      <c r="R324" s="385"/>
      <c r="S324" s="281"/>
    </row>
    <row r="325" spans="4:19" s="267" customFormat="1" ht="15.75">
      <c r="D325" s="266"/>
      <c r="E325" s="323" t="s">
        <v>216</v>
      </c>
      <c r="F325" s="324" t="s">
        <v>267</v>
      </c>
      <c r="G325" s="325" t="s">
        <v>23</v>
      </c>
      <c r="H325" s="392"/>
      <c r="I325" s="373"/>
      <c r="J325" s="338" t="s">
        <v>270</v>
      </c>
      <c r="K325" s="328">
        <v>3000</v>
      </c>
      <c r="L325" s="329"/>
      <c r="M325" s="329">
        <v>120</v>
      </c>
      <c r="N325" s="329"/>
      <c r="O325" s="329">
        <v>130</v>
      </c>
      <c r="P325" s="329">
        <v>540</v>
      </c>
      <c r="Q325" s="330">
        <f>SUM(K325:P325)</f>
        <v>3790</v>
      </c>
      <c r="R325" s="385"/>
      <c r="S325" s="281"/>
    </row>
    <row r="326" spans="4:19" s="267" customFormat="1" ht="15.75">
      <c r="D326" s="266"/>
      <c r="E326" s="323" t="s">
        <v>216</v>
      </c>
      <c r="F326" s="324" t="s">
        <v>267</v>
      </c>
      <c r="G326" s="325" t="s">
        <v>27</v>
      </c>
      <c r="H326" s="392"/>
      <c r="I326" s="373"/>
      <c r="J326" s="338" t="s">
        <v>271</v>
      </c>
      <c r="K326" s="328"/>
      <c r="L326" s="329"/>
      <c r="M326" s="329"/>
      <c r="N326" s="329"/>
      <c r="O326" s="329"/>
      <c r="P326" s="329"/>
      <c r="Q326" s="330">
        <f>SUM(K326:P326)</f>
        <v>0</v>
      </c>
      <c r="R326" s="385"/>
      <c r="S326" s="280"/>
    </row>
    <row r="327" spans="4:19" s="267" customFormat="1" ht="15.75">
      <c r="D327" s="266"/>
      <c r="E327" s="323" t="s">
        <v>216</v>
      </c>
      <c r="F327" s="324" t="s">
        <v>267</v>
      </c>
      <c r="G327" s="325" t="s">
        <v>59</v>
      </c>
      <c r="H327" s="317"/>
      <c r="I327" s="319"/>
      <c r="J327" s="338" t="s">
        <v>247</v>
      </c>
      <c r="K327" s="328">
        <v>100</v>
      </c>
      <c r="L327" s="329"/>
      <c r="M327" s="329"/>
      <c r="N327" s="329"/>
      <c r="O327" s="329"/>
      <c r="P327" s="329"/>
      <c r="Q327" s="330">
        <f>SUM(K327:P327)</f>
        <v>100</v>
      </c>
      <c r="R327" s="385"/>
      <c r="S327" s="280"/>
    </row>
    <row r="328" spans="5:19" ht="15.75">
      <c r="E328" s="307" t="s">
        <v>216</v>
      </c>
      <c r="F328" s="308" t="s">
        <v>272</v>
      </c>
      <c r="G328" s="309"/>
      <c r="H328" s="308"/>
      <c r="I328" s="310"/>
      <c r="J328" s="432" t="s">
        <v>273</v>
      </c>
      <c r="K328" s="312">
        <f aca="true" t="shared" si="70" ref="K328:P328">SUM(K329:K340)</f>
        <v>8300</v>
      </c>
      <c r="L328" s="313">
        <f t="shared" si="70"/>
        <v>161000</v>
      </c>
      <c r="M328" s="313">
        <f t="shared" si="70"/>
        <v>1600</v>
      </c>
      <c r="N328" s="313">
        <f t="shared" si="70"/>
        <v>1120</v>
      </c>
      <c r="O328" s="313">
        <f t="shared" si="70"/>
        <v>160</v>
      </c>
      <c r="P328" s="313">
        <f t="shared" si="70"/>
        <v>0</v>
      </c>
      <c r="Q328" s="314">
        <f>SUM(Q329:Q340)</f>
        <v>172180</v>
      </c>
      <c r="R328" s="306"/>
      <c r="S328" s="282"/>
    </row>
    <row r="329" spans="4:19" s="267" customFormat="1" ht="15.75">
      <c r="D329" s="266"/>
      <c r="E329" s="323" t="s">
        <v>216</v>
      </c>
      <c r="F329" s="324" t="s">
        <v>272</v>
      </c>
      <c r="G329" s="325" t="s">
        <v>20</v>
      </c>
      <c r="H329" s="324"/>
      <c r="I329" s="326"/>
      <c r="J329" s="338" t="s">
        <v>274</v>
      </c>
      <c r="K329" s="328">
        <v>100</v>
      </c>
      <c r="L329" s="329">
        <v>141000</v>
      </c>
      <c r="M329" s="329"/>
      <c r="N329" s="329">
        <v>400</v>
      </c>
      <c r="O329" s="329"/>
      <c r="P329" s="329"/>
      <c r="Q329" s="330">
        <f>SUM(K329:P329)</f>
        <v>141500</v>
      </c>
      <c r="R329" s="385"/>
      <c r="S329" s="280" t="s">
        <v>558</v>
      </c>
    </row>
    <row r="330" spans="4:19" s="267" customFormat="1" ht="15.75">
      <c r="D330" s="266"/>
      <c r="E330" s="323" t="s">
        <v>216</v>
      </c>
      <c r="F330" s="324" t="s">
        <v>272</v>
      </c>
      <c r="G330" s="325" t="s">
        <v>23</v>
      </c>
      <c r="H330" s="324"/>
      <c r="I330" s="326"/>
      <c r="J330" s="338" t="s">
        <v>275</v>
      </c>
      <c r="K330" s="328"/>
      <c r="L330" s="329"/>
      <c r="M330" s="329"/>
      <c r="N330" s="329"/>
      <c r="O330" s="329"/>
      <c r="P330" s="329"/>
      <c r="Q330" s="330">
        <f aca="true" t="shared" si="71" ref="Q330:Q340">SUM(K330:P330)</f>
        <v>0</v>
      </c>
      <c r="R330" s="385"/>
      <c r="S330" s="280"/>
    </row>
    <row r="331" spans="4:19" s="267" customFormat="1" ht="15.75">
      <c r="D331" s="266"/>
      <c r="E331" s="323" t="s">
        <v>216</v>
      </c>
      <c r="F331" s="324" t="s">
        <v>272</v>
      </c>
      <c r="G331" s="325" t="s">
        <v>27</v>
      </c>
      <c r="H331" s="324"/>
      <c r="I331" s="326"/>
      <c r="J331" s="338" t="s">
        <v>276</v>
      </c>
      <c r="K331" s="328"/>
      <c r="L331" s="329"/>
      <c r="M331" s="329"/>
      <c r="N331" s="329"/>
      <c r="O331" s="329"/>
      <c r="P331" s="329"/>
      <c r="Q331" s="330">
        <f t="shared" si="71"/>
        <v>0</v>
      </c>
      <c r="R331" s="385"/>
      <c r="S331" s="280"/>
    </row>
    <row r="332" spans="4:19" s="267" customFormat="1" ht="15.75">
      <c r="D332" s="266"/>
      <c r="E332" s="323" t="s">
        <v>216</v>
      </c>
      <c r="F332" s="324" t="s">
        <v>272</v>
      </c>
      <c r="G332" s="325" t="s">
        <v>31</v>
      </c>
      <c r="H332" s="324"/>
      <c r="I332" s="326"/>
      <c r="J332" s="338" t="s">
        <v>277</v>
      </c>
      <c r="K332" s="328"/>
      <c r="L332" s="329">
        <v>20000</v>
      </c>
      <c r="M332" s="329"/>
      <c r="N332" s="329"/>
      <c r="O332" s="329"/>
      <c r="P332" s="329"/>
      <c r="Q332" s="330">
        <f t="shared" si="71"/>
        <v>20000</v>
      </c>
      <c r="R332" s="385"/>
      <c r="S332" s="281"/>
    </row>
    <row r="333" spans="4:19" s="267" customFormat="1" ht="15.75">
      <c r="D333" s="266"/>
      <c r="E333" s="323" t="s">
        <v>216</v>
      </c>
      <c r="F333" s="324" t="s">
        <v>272</v>
      </c>
      <c r="G333" s="325" t="s">
        <v>37</v>
      </c>
      <c r="H333" s="324"/>
      <c r="I333" s="326"/>
      <c r="J333" s="338" t="s">
        <v>278</v>
      </c>
      <c r="K333" s="328"/>
      <c r="L333" s="329"/>
      <c r="M333" s="329"/>
      <c r="N333" s="329"/>
      <c r="O333" s="329"/>
      <c r="P333" s="329"/>
      <c r="Q333" s="330">
        <f t="shared" si="71"/>
        <v>0</v>
      </c>
      <c r="R333" s="385"/>
      <c r="S333" s="280"/>
    </row>
    <row r="334" spans="4:19" s="267" customFormat="1" ht="15.75">
      <c r="D334" s="266"/>
      <c r="E334" s="323" t="s">
        <v>216</v>
      </c>
      <c r="F334" s="324" t="s">
        <v>272</v>
      </c>
      <c r="G334" s="325" t="s">
        <v>39</v>
      </c>
      <c r="H334" s="324"/>
      <c r="I334" s="326"/>
      <c r="J334" s="338" t="s">
        <v>279</v>
      </c>
      <c r="K334" s="328">
        <v>200</v>
      </c>
      <c r="L334" s="329"/>
      <c r="M334" s="329"/>
      <c r="N334" s="329"/>
      <c r="O334" s="329"/>
      <c r="P334" s="329"/>
      <c r="Q334" s="330">
        <f t="shared" si="71"/>
        <v>200</v>
      </c>
      <c r="R334" s="385"/>
      <c r="S334" s="280"/>
    </row>
    <row r="335" spans="4:19" s="267" customFormat="1" ht="15.75">
      <c r="D335" s="266"/>
      <c r="E335" s="323" t="s">
        <v>216</v>
      </c>
      <c r="F335" s="324" t="s">
        <v>272</v>
      </c>
      <c r="G335" s="325" t="s">
        <v>41</v>
      </c>
      <c r="H335" s="324"/>
      <c r="I335" s="326"/>
      <c r="J335" s="338" t="s">
        <v>280</v>
      </c>
      <c r="K335" s="328">
        <v>5000</v>
      </c>
      <c r="L335" s="329"/>
      <c r="M335" s="329"/>
      <c r="N335" s="329">
        <v>720</v>
      </c>
      <c r="O335" s="329">
        <v>160</v>
      </c>
      <c r="P335" s="329"/>
      <c r="Q335" s="330">
        <f t="shared" si="71"/>
        <v>5880</v>
      </c>
      <c r="R335" s="385"/>
      <c r="S335" s="281"/>
    </row>
    <row r="336" spans="4:19" s="267" customFormat="1" ht="15.75">
      <c r="D336" s="266"/>
      <c r="E336" s="323" t="s">
        <v>216</v>
      </c>
      <c r="F336" s="324" t="s">
        <v>272</v>
      </c>
      <c r="G336" s="325" t="s">
        <v>46</v>
      </c>
      <c r="H336" s="324"/>
      <c r="I336" s="326"/>
      <c r="J336" s="338" t="s">
        <v>281</v>
      </c>
      <c r="K336" s="328"/>
      <c r="L336" s="329"/>
      <c r="M336" s="329"/>
      <c r="N336" s="329"/>
      <c r="O336" s="329"/>
      <c r="P336" s="329"/>
      <c r="Q336" s="330">
        <f t="shared" si="71"/>
        <v>0</v>
      </c>
      <c r="R336" s="385"/>
      <c r="S336" s="280"/>
    </row>
    <row r="337" spans="4:19" s="267" customFormat="1" ht="15.75">
      <c r="D337" s="266"/>
      <c r="E337" s="323" t="s">
        <v>216</v>
      </c>
      <c r="F337" s="324" t="s">
        <v>272</v>
      </c>
      <c r="G337" s="325" t="s">
        <v>50</v>
      </c>
      <c r="H337" s="324"/>
      <c r="I337" s="326"/>
      <c r="J337" s="338" t="s">
        <v>282</v>
      </c>
      <c r="K337" s="328">
        <v>500</v>
      </c>
      <c r="L337" s="329"/>
      <c r="M337" s="329"/>
      <c r="N337" s="329"/>
      <c r="O337" s="329"/>
      <c r="P337" s="329"/>
      <c r="Q337" s="330">
        <f t="shared" si="71"/>
        <v>500</v>
      </c>
      <c r="R337" s="385"/>
      <c r="S337" s="280"/>
    </row>
    <row r="338" spans="4:19" s="267" customFormat="1" ht="15.75">
      <c r="D338" s="266"/>
      <c r="E338" s="323" t="s">
        <v>216</v>
      </c>
      <c r="F338" s="324" t="s">
        <v>272</v>
      </c>
      <c r="G338" s="325" t="s">
        <v>61</v>
      </c>
      <c r="H338" s="324"/>
      <c r="I338" s="326"/>
      <c r="J338" s="338" t="s">
        <v>283</v>
      </c>
      <c r="K338" s="328">
        <v>1000</v>
      </c>
      <c r="L338" s="329"/>
      <c r="M338" s="329"/>
      <c r="N338" s="329"/>
      <c r="O338" s="329"/>
      <c r="P338" s="329"/>
      <c r="Q338" s="330">
        <f t="shared" si="71"/>
        <v>1000</v>
      </c>
      <c r="R338" s="385"/>
      <c r="S338" s="280"/>
    </row>
    <row r="339" spans="4:19" s="267" customFormat="1" ht="15.75">
      <c r="D339" s="266"/>
      <c r="E339" s="323" t="s">
        <v>216</v>
      </c>
      <c r="F339" s="324" t="s">
        <v>272</v>
      </c>
      <c r="G339" s="325" t="s">
        <v>64</v>
      </c>
      <c r="H339" s="324"/>
      <c r="I339" s="326"/>
      <c r="J339" s="338" t="s">
        <v>284</v>
      </c>
      <c r="K339" s="328"/>
      <c r="L339" s="329"/>
      <c r="M339" s="329"/>
      <c r="N339" s="329"/>
      <c r="O339" s="329"/>
      <c r="P339" s="336"/>
      <c r="Q339" s="330">
        <f t="shared" si="71"/>
        <v>0</v>
      </c>
      <c r="R339" s="385"/>
      <c r="S339" s="281"/>
    </row>
    <row r="340" spans="4:19" s="267" customFormat="1" ht="15.75">
      <c r="D340" s="266"/>
      <c r="E340" s="323" t="s">
        <v>216</v>
      </c>
      <c r="F340" s="324" t="s">
        <v>272</v>
      </c>
      <c r="G340" s="325" t="s">
        <v>59</v>
      </c>
      <c r="H340" s="324"/>
      <c r="I340" s="326"/>
      <c r="J340" s="338" t="s">
        <v>247</v>
      </c>
      <c r="K340" s="328">
        <v>1500</v>
      </c>
      <c r="L340" s="329"/>
      <c r="M340" s="329">
        <v>1600</v>
      </c>
      <c r="N340" s="329"/>
      <c r="O340" s="329"/>
      <c r="P340" s="329"/>
      <c r="Q340" s="330">
        <f t="shared" si="71"/>
        <v>3100</v>
      </c>
      <c r="R340" s="385"/>
      <c r="S340" s="281"/>
    </row>
    <row r="341" spans="5:19" ht="15.75">
      <c r="E341" s="307" t="s">
        <v>216</v>
      </c>
      <c r="F341" s="308" t="s">
        <v>285</v>
      </c>
      <c r="G341" s="393"/>
      <c r="H341" s="394"/>
      <c r="I341" s="395"/>
      <c r="J341" s="432" t="s">
        <v>286</v>
      </c>
      <c r="K341" s="312">
        <f aca="true" t="shared" si="72" ref="K341:P341">SUM(K342:K348)</f>
        <v>10500</v>
      </c>
      <c r="L341" s="313">
        <f t="shared" si="72"/>
        <v>2520</v>
      </c>
      <c r="M341" s="313">
        <f t="shared" si="72"/>
        <v>9750</v>
      </c>
      <c r="N341" s="313">
        <f t="shared" si="72"/>
        <v>100</v>
      </c>
      <c r="O341" s="313">
        <f t="shared" si="72"/>
        <v>660</v>
      </c>
      <c r="P341" s="313">
        <f t="shared" si="72"/>
        <v>1670</v>
      </c>
      <c r="Q341" s="314">
        <f>SUM(Q342:Q348)</f>
        <v>25200</v>
      </c>
      <c r="R341" s="306"/>
      <c r="S341" s="282"/>
    </row>
    <row r="342" spans="4:19" s="267" customFormat="1" ht="15.75">
      <c r="D342" s="266"/>
      <c r="E342" s="323" t="s">
        <v>216</v>
      </c>
      <c r="F342" s="324" t="s">
        <v>285</v>
      </c>
      <c r="G342" s="325" t="s">
        <v>20</v>
      </c>
      <c r="H342" s="324"/>
      <c r="I342" s="326"/>
      <c r="J342" s="338" t="s">
        <v>287</v>
      </c>
      <c r="K342" s="328">
        <v>0</v>
      </c>
      <c r="L342" s="329">
        <v>2520</v>
      </c>
      <c r="M342" s="329"/>
      <c r="N342" s="329"/>
      <c r="O342" s="329"/>
      <c r="P342" s="329"/>
      <c r="Q342" s="330">
        <f>SUM(K342:P342)</f>
        <v>2520</v>
      </c>
      <c r="R342" s="385"/>
      <c r="S342" s="280"/>
    </row>
    <row r="343" spans="4:19" s="267" customFormat="1" ht="15.75">
      <c r="D343" s="266"/>
      <c r="E343" s="323" t="s">
        <v>216</v>
      </c>
      <c r="F343" s="324" t="s">
        <v>285</v>
      </c>
      <c r="G343" s="325" t="s">
        <v>23</v>
      </c>
      <c r="H343" s="324"/>
      <c r="I343" s="326"/>
      <c r="J343" s="338" t="s">
        <v>288</v>
      </c>
      <c r="K343" s="328">
        <v>1000</v>
      </c>
      <c r="L343" s="329"/>
      <c r="M343" s="329"/>
      <c r="N343" s="329"/>
      <c r="O343" s="329"/>
      <c r="P343" s="329">
        <v>100</v>
      </c>
      <c r="Q343" s="330">
        <f aca="true" t="shared" si="73" ref="Q343:Q351">SUM(K343:P343)</f>
        <v>1100</v>
      </c>
      <c r="R343" s="385"/>
      <c r="S343" s="280"/>
    </row>
    <row r="344" spans="4:19" s="267" customFormat="1" ht="15.75">
      <c r="D344" s="266"/>
      <c r="E344" s="323" t="s">
        <v>216</v>
      </c>
      <c r="F344" s="324" t="s">
        <v>285</v>
      </c>
      <c r="G344" s="325" t="s">
        <v>27</v>
      </c>
      <c r="H344" s="324"/>
      <c r="I344" s="326"/>
      <c r="J344" s="338" t="s">
        <v>289</v>
      </c>
      <c r="K344" s="328">
        <v>1500</v>
      </c>
      <c r="L344" s="329"/>
      <c r="M344" s="329"/>
      <c r="N344" s="329"/>
      <c r="O344" s="329">
        <v>110</v>
      </c>
      <c r="P344" s="329">
        <v>240</v>
      </c>
      <c r="Q344" s="330">
        <f t="shared" si="73"/>
        <v>1850</v>
      </c>
      <c r="R344" s="385"/>
      <c r="S344" s="280"/>
    </row>
    <row r="345" spans="4:19" s="267" customFormat="1" ht="15.75">
      <c r="D345" s="266"/>
      <c r="E345" s="323" t="s">
        <v>216</v>
      </c>
      <c r="F345" s="324" t="s">
        <v>285</v>
      </c>
      <c r="G345" s="325" t="s">
        <v>31</v>
      </c>
      <c r="H345" s="324"/>
      <c r="I345" s="326"/>
      <c r="J345" s="338" t="s">
        <v>290</v>
      </c>
      <c r="K345" s="328"/>
      <c r="L345" s="329"/>
      <c r="M345" s="329"/>
      <c r="N345" s="329"/>
      <c r="O345" s="329"/>
      <c r="P345" s="329"/>
      <c r="Q345" s="330">
        <f t="shared" si="73"/>
        <v>0</v>
      </c>
      <c r="R345" s="385"/>
      <c r="S345" s="280"/>
    </row>
    <row r="346" spans="4:19" s="267" customFormat="1" ht="15.75">
      <c r="D346" s="266"/>
      <c r="E346" s="323" t="s">
        <v>216</v>
      </c>
      <c r="F346" s="324" t="s">
        <v>285</v>
      </c>
      <c r="G346" s="325" t="s">
        <v>37</v>
      </c>
      <c r="H346" s="324"/>
      <c r="I346" s="326"/>
      <c r="J346" s="338" t="s">
        <v>291</v>
      </c>
      <c r="K346" s="328"/>
      <c r="L346" s="329"/>
      <c r="M346" s="329"/>
      <c r="N346" s="329"/>
      <c r="O346" s="329"/>
      <c r="P346" s="329"/>
      <c r="Q346" s="330">
        <f t="shared" si="73"/>
        <v>0</v>
      </c>
      <c r="R346" s="385"/>
      <c r="S346" s="280"/>
    </row>
    <row r="347" spans="4:19" s="267" customFormat="1" ht="15.75">
      <c r="D347" s="266"/>
      <c r="E347" s="323" t="s">
        <v>216</v>
      </c>
      <c r="F347" s="324" t="s">
        <v>285</v>
      </c>
      <c r="G347" s="325" t="s">
        <v>39</v>
      </c>
      <c r="H347" s="324"/>
      <c r="I347" s="326"/>
      <c r="J347" s="338" t="s">
        <v>292</v>
      </c>
      <c r="K347" s="328"/>
      <c r="L347" s="329"/>
      <c r="M347" s="329"/>
      <c r="N347" s="329"/>
      <c r="O347" s="329"/>
      <c r="P347" s="329"/>
      <c r="Q347" s="330">
        <f t="shared" si="73"/>
        <v>0</v>
      </c>
      <c r="R347" s="385"/>
      <c r="S347" s="280"/>
    </row>
    <row r="348" spans="4:19" s="267" customFormat="1" ht="15.75">
      <c r="D348" s="266"/>
      <c r="E348" s="323" t="s">
        <v>216</v>
      </c>
      <c r="F348" s="324" t="s">
        <v>285</v>
      </c>
      <c r="G348" s="372">
        <v>999</v>
      </c>
      <c r="H348" s="392"/>
      <c r="I348" s="373"/>
      <c r="J348" s="338" t="s">
        <v>247</v>
      </c>
      <c r="K348" s="328">
        <v>8000</v>
      </c>
      <c r="L348" s="329"/>
      <c r="M348" s="329">
        <v>9750</v>
      </c>
      <c r="N348" s="329">
        <v>100</v>
      </c>
      <c r="O348" s="336">
        <v>550</v>
      </c>
      <c r="P348" s="329">
        <v>1330</v>
      </c>
      <c r="Q348" s="330">
        <f t="shared" si="73"/>
        <v>19730</v>
      </c>
      <c r="R348" s="385"/>
      <c r="S348" s="281"/>
    </row>
    <row r="349" spans="5:19" ht="15.75">
      <c r="E349" s="307" t="s">
        <v>216</v>
      </c>
      <c r="F349" s="396">
        <v>10</v>
      </c>
      <c r="G349" s="397"/>
      <c r="H349" s="398"/>
      <c r="I349" s="399"/>
      <c r="J349" s="432" t="s">
        <v>293</v>
      </c>
      <c r="K349" s="312">
        <f aca="true" t="shared" si="74" ref="K349:P349">SUM(K350:K354)</f>
        <v>13800</v>
      </c>
      <c r="L349" s="313">
        <f t="shared" si="74"/>
        <v>0</v>
      </c>
      <c r="M349" s="313">
        <f t="shared" si="74"/>
        <v>0</v>
      </c>
      <c r="N349" s="313">
        <f t="shared" si="74"/>
        <v>0</v>
      </c>
      <c r="O349" s="313">
        <f t="shared" si="74"/>
        <v>0</v>
      </c>
      <c r="P349" s="313">
        <f t="shared" si="74"/>
        <v>0</v>
      </c>
      <c r="Q349" s="314">
        <f>SUM(Q350:Q354)</f>
        <v>13800</v>
      </c>
      <c r="R349" s="306"/>
      <c r="S349" s="282"/>
    </row>
    <row r="350" spans="4:19" s="267" customFormat="1" ht="15.75">
      <c r="D350" s="266"/>
      <c r="E350" s="323" t="s">
        <v>216</v>
      </c>
      <c r="F350" s="324" t="s">
        <v>294</v>
      </c>
      <c r="G350" s="325" t="s">
        <v>20</v>
      </c>
      <c r="H350" s="392"/>
      <c r="I350" s="373"/>
      <c r="J350" s="338" t="s">
        <v>295</v>
      </c>
      <c r="K350" s="328">
        <v>300</v>
      </c>
      <c r="L350" s="329"/>
      <c r="M350" s="329"/>
      <c r="N350" s="329"/>
      <c r="O350" s="329"/>
      <c r="P350" s="329"/>
      <c r="Q350" s="330">
        <f t="shared" si="73"/>
        <v>300</v>
      </c>
      <c r="R350" s="385"/>
      <c r="S350" s="280"/>
    </row>
    <row r="351" spans="4:19" s="267" customFormat="1" ht="15.75">
      <c r="D351" s="266"/>
      <c r="E351" s="323" t="s">
        <v>216</v>
      </c>
      <c r="F351" s="324" t="s">
        <v>294</v>
      </c>
      <c r="G351" s="325" t="s">
        <v>23</v>
      </c>
      <c r="H351" s="392"/>
      <c r="I351" s="373"/>
      <c r="J351" s="338" t="s">
        <v>296</v>
      </c>
      <c r="K351" s="328">
        <v>13500</v>
      </c>
      <c r="L351" s="329"/>
      <c r="M351" s="329"/>
      <c r="N351" s="329"/>
      <c r="O351" s="329"/>
      <c r="P351" s="329"/>
      <c r="Q351" s="330">
        <f t="shared" si="73"/>
        <v>13500</v>
      </c>
      <c r="R351" s="385"/>
      <c r="S351" s="280"/>
    </row>
    <row r="352" spans="4:19" s="267" customFormat="1" ht="15.75">
      <c r="D352" s="266"/>
      <c r="E352" s="323" t="s">
        <v>216</v>
      </c>
      <c r="F352" s="324" t="s">
        <v>294</v>
      </c>
      <c r="G352" s="325" t="s">
        <v>27</v>
      </c>
      <c r="H352" s="392"/>
      <c r="I352" s="373"/>
      <c r="J352" s="338" t="s">
        <v>297</v>
      </c>
      <c r="K352" s="328"/>
      <c r="L352" s="329"/>
      <c r="M352" s="329"/>
      <c r="N352" s="329"/>
      <c r="O352" s="329"/>
      <c r="P352" s="329"/>
      <c r="Q352" s="330">
        <f>SUM(K352:P352)</f>
        <v>0</v>
      </c>
      <c r="R352" s="385"/>
      <c r="S352" s="280"/>
    </row>
    <row r="353" spans="4:19" s="267" customFormat="1" ht="15.75">
      <c r="D353" s="266"/>
      <c r="E353" s="323" t="s">
        <v>216</v>
      </c>
      <c r="F353" s="324" t="s">
        <v>294</v>
      </c>
      <c r="G353" s="325" t="s">
        <v>31</v>
      </c>
      <c r="H353" s="392"/>
      <c r="I353" s="373"/>
      <c r="J353" s="338" t="s">
        <v>298</v>
      </c>
      <c r="K353" s="328"/>
      <c r="L353" s="329"/>
      <c r="M353" s="329"/>
      <c r="N353" s="329"/>
      <c r="O353" s="329"/>
      <c r="P353" s="329"/>
      <c r="Q353" s="330">
        <f>SUM(K353:P353)</f>
        <v>0</v>
      </c>
      <c r="R353" s="385"/>
      <c r="S353" s="280"/>
    </row>
    <row r="354" spans="4:19" s="267" customFormat="1" ht="15.75">
      <c r="D354" s="266"/>
      <c r="E354" s="323" t="s">
        <v>216</v>
      </c>
      <c r="F354" s="324" t="s">
        <v>294</v>
      </c>
      <c r="G354" s="372">
        <v>999</v>
      </c>
      <c r="H354" s="392"/>
      <c r="I354" s="373"/>
      <c r="J354" s="338" t="s">
        <v>247</v>
      </c>
      <c r="K354" s="328"/>
      <c r="L354" s="329"/>
      <c r="M354" s="329"/>
      <c r="N354" s="329"/>
      <c r="O354" s="329"/>
      <c r="P354" s="329"/>
      <c r="Q354" s="330">
        <f>SUM(K354:P354)</f>
        <v>0</v>
      </c>
      <c r="R354" s="385"/>
      <c r="S354" s="280"/>
    </row>
    <row r="355" spans="5:19" ht="15.75">
      <c r="E355" s="307" t="s">
        <v>216</v>
      </c>
      <c r="F355" s="396">
        <v>11</v>
      </c>
      <c r="G355" s="397"/>
      <c r="H355" s="398"/>
      <c r="I355" s="399"/>
      <c r="J355" s="432" t="s">
        <v>299</v>
      </c>
      <c r="K355" s="312">
        <f aca="true" t="shared" si="75" ref="K355:P355">SUM(K356:K359)</f>
        <v>3600</v>
      </c>
      <c r="L355" s="313">
        <f t="shared" si="75"/>
        <v>0</v>
      </c>
      <c r="M355" s="313">
        <f t="shared" si="75"/>
        <v>0</v>
      </c>
      <c r="N355" s="313">
        <f t="shared" si="75"/>
        <v>0</v>
      </c>
      <c r="O355" s="313">
        <f t="shared" si="75"/>
        <v>0</v>
      </c>
      <c r="P355" s="313">
        <f t="shared" si="75"/>
        <v>0</v>
      </c>
      <c r="Q355" s="314">
        <f>SUM(Q356:Q359)</f>
        <v>3600</v>
      </c>
      <c r="R355" s="306"/>
      <c r="S355" s="282"/>
    </row>
    <row r="356" spans="4:19" s="267" customFormat="1" ht="15.75">
      <c r="D356" s="266"/>
      <c r="E356" s="323" t="s">
        <v>216</v>
      </c>
      <c r="F356" s="324" t="s">
        <v>300</v>
      </c>
      <c r="G356" s="325" t="s">
        <v>20</v>
      </c>
      <c r="H356" s="392"/>
      <c r="I356" s="373"/>
      <c r="J356" s="338" t="s">
        <v>301</v>
      </c>
      <c r="K356" s="328">
        <v>0</v>
      </c>
      <c r="L356" s="329"/>
      <c r="M356" s="329"/>
      <c r="N356" s="329"/>
      <c r="O356" s="329"/>
      <c r="P356" s="329"/>
      <c r="Q356" s="330">
        <f>SUM(K356:P356)</f>
        <v>0</v>
      </c>
      <c r="R356" s="385"/>
      <c r="S356" s="280"/>
    </row>
    <row r="357" spans="4:19" s="267" customFormat="1" ht="15.75">
      <c r="D357" s="266"/>
      <c r="E357" s="323" t="s">
        <v>216</v>
      </c>
      <c r="F357" s="324" t="s">
        <v>300</v>
      </c>
      <c r="G357" s="325" t="s">
        <v>23</v>
      </c>
      <c r="H357" s="392"/>
      <c r="I357" s="373"/>
      <c r="J357" s="338" t="s">
        <v>302</v>
      </c>
      <c r="K357" s="328">
        <v>3000</v>
      </c>
      <c r="L357" s="329"/>
      <c r="M357" s="329"/>
      <c r="N357" s="329"/>
      <c r="O357" s="329"/>
      <c r="P357" s="329"/>
      <c r="Q357" s="330">
        <f>SUM(K357:P357)</f>
        <v>3000</v>
      </c>
      <c r="R357" s="385"/>
      <c r="S357" s="280"/>
    </row>
    <row r="358" spans="4:19" s="267" customFormat="1" ht="15.75">
      <c r="D358" s="266"/>
      <c r="E358" s="323" t="s">
        <v>216</v>
      </c>
      <c r="F358" s="324" t="s">
        <v>300</v>
      </c>
      <c r="G358" s="325" t="s">
        <v>27</v>
      </c>
      <c r="H358" s="392"/>
      <c r="I358" s="373"/>
      <c r="J358" s="338" t="s">
        <v>303</v>
      </c>
      <c r="K358" s="328">
        <v>300</v>
      </c>
      <c r="L358" s="329"/>
      <c r="M358" s="329"/>
      <c r="N358" s="329"/>
      <c r="O358" s="329"/>
      <c r="P358" s="329"/>
      <c r="Q358" s="330">
        <f>SUM(K358:P358)</f>
        <v>300</v>
      </c>
      <c r="R358" s="385"/>
      <c r="S358" s="280"/>
    </row>
    <row r="359" spans="4:19" s="267" customFormat="1" ht="15.75">
      <c r="D359" s="266"/>
      <c r="E359" s="323" t="s">
        <v>216</v>
      </c>
      <c r="F359" s="324" t="s">
        <v>300</v>
      </c>
      <c r="G359" s="372">
        <v>999</v>
      </c>
      <c r="H359" s="392"/>
      <c r="I359" s="373"/>
      <c r="J359" s="338" t="s">
        <v>247</v>
      </c>
      <c r="K359" s="328">
        <v>300</v>
      </c>
      <c r="L359" s="329"/>
      <c r="M359" s="329"/>
      <c r="N359" s="329"/>
      <c r="O359" s="329"/>
      <c r="P359" s="329"/>
      <c r="Q359" s="330">
        <f>SUM(K359:P359)</f>
        <v>300</v>
      </c>
      <c r="R359" s="385"/>
      <c r="S359" s="280"/>
    </row>
    <row r="360" spans="5:19" ht="15.75">
      <c r="E360" s="400" t="s">
        <v>216</v>
      </c>
      <c r="F360" s="401">
        <v>12</v>
      </c>
      <c r="G360" s="397"/>
      <c r="H360" s="398"/>
      <c r="I360" s="399"/>
      <c r="J360" s="467" t="s">
        <v>304</v>
      </c>
      <c r="K360" s="312">
        <f aca="true" t="shared" si="76" ref="K360:P360">SUM(K361:K367)</f>
        <v>3800</v>
      </c>
      <c r="L360" s="313">
        <f t="shared" si="76"/>
        <v>0</v>
      </c>
      <c r="M360" s="313">
        <f t="shared" si="76"/>
        <v>0</v>
      </c>
      <c r="N360" s="313">
        <f t="shared" si="76"/>
        <v>0</v>
      </c>
      <c r="O360" s="313">
        <f t="shared" si="76"/>
        <v>0</v>
      </c>
      <c r="P360" s="313">
        <f t="shared" si="76"/>
        <v>0</v>
      </c>
      <c r="Q360" s="314">
        <f>SUM(Q361:Q368)</f>
        <v>3800</v>
      </c>
      <c r="R360" s="306"/>
      <c r="S360" s="282"/>
    </row>
    <row r="361" spans="4:19" s="267" customFormat="1" ht="15.75">
      <c r="D361" s="266"/>
      <c r="E361" s="323" t="s">
        <v>216</v>
      </c>
      <c r="F361" s="371">
        <v>12</v>
      </c>
      <c r="G361" s="325" t="s">
        <v>20</v>
      </c>
      <c r="H361" s="392"/>
      <c r="I361" s="373"/>
      <c r="J361" s="338" t="s">
        <v>305</v>
      </c>
      <c r="K361" s="328"/>
      <c r="L361" s="329"/>
      <c r="M361" s="329"/>
      <c r="N361" s="329"/>
      <c r="O361" s="329"/>
      <c r="P361" s="329"/>
      <c r="Q361" s="330">
        <f>SUM(K361:P361)</f>
        <v>0</v>
      </c>
      <c r="R361" s="385"/>
      <c r="S361" s="280"/>
    </row>
    <row r="362" spans="4:19" s="267" customFormat="1" ht="15.75">
      <c r="D362" s="266"/>
      <c r="E362" s="323" t="s">
        <v>216</v>
      </c>
      <c r="F362" s="371">
        <v>12</v>
      </c>
      <c r="G362" s="325" t="s">
        <v>23</v>
      </c>
      <c r="H362" s="392"/>
      <c r="I362" s="373"/>
      <c r="J362" s="338" t="s">
        <v>306</v>
      </c>
      <c r="K362" s="328">
        <v>1800</v>
      </c>
      <c r="L362" s="329"/>
      <c r="M362" s="329"/>
      <c r="N362" s="329"/>
      <c r="O362" s="329"/>
      <c r="P362" s="329"/>
      <c r="Q362" s="330">
        <f aca="true" t="shared" si="77" ref="Q362:Q368">SUM(K362:P362)</f>
        <v>1800</v>
      </c>
      <c r="R362" s="385"/>
      <c r="S362" s="280"/>
    </row>
    <row r="363" spans="4:19" s="267" customFormat="1" ht="15.75">
      <c r="D363" s="266"/>
      <c r="E363" s="323" t="s">
        <v>216</v>
      </c>
      <c r="F363" s="371">
        <v>12</v>
      </c>
      <c r="G363" s="325" t="s">
        <v>27</v>
      </c>
      <c r="H363" s="392"/>
      <c r="I363" s="373"/>
      <c r="J363" s="338" t="s">
        <v>307</v>
      </c>
      <c r="K363" s="328">
        <v>1000</v>
      </c>
      <c r="L363" s="329"/>
      <c r="M363" s="329"/>
      <c r="N363" s="329"/>
      <c r="O363" s="329"/>
      <c r="P363" s="329"/>
      <c r="Q363" s="330">
        <f t="shared" si="77"/>
        <v>1000</v>
      </c>
      <c r="R363" s="385"/>
      <c r="S363" s="280"/>
    </row>
    <row r="364" spans="4:19" s="267" customFormat="1" ht="15.75">
      <c r="D364" s="266"/>
      <c r="E364" s="323" t="s">
        <v>216</v>
      </c>
      <c r="F364" s="371">
        <v>12</v>
      </c>
      <c r="G364" s="325" t="s">
        <v>31</v>
      </c>
      <c r="H364" s="392"/>
      <c r="I364" s="373"/>
      <c r="J364" s="338" t="s">
        <v>308</v>
      </c>
      <c r="K364" s="328">
        <v>600</v>
      </c>
      <c r="L364" s="329"/>
      <c r="M364" s="329"/>
      <c r="N364" s="329"/>
      <c r="O364" s="329"/>
      <c r="P364" s="329"/>
      <c r="Q364" s="330">
        <f t="shared" si="77"/>
        <v>600</v>
      </c>
      <c r="R364" s="385"/>
      <c r="S364" s="280"/>
    </row>
    <row r="365" spans="4:19" s="267" customFormat="1" ht="15.75">
      <c r="D365" s="266"/>
      <c r="E365" s="323" t="s">
        <v>216</v>
      </c>
      <c r="F365" s="371">
        <v>12</v>
      </c>
      <c r="G365" s="325" t="s">
        <v>37</v>
      </c>
      <c r="H365" s="392"/>
      <c r="I365" s="373"/>
      <c r="J365" s="338" t="s">
        <v>309</v>
      </c>
      <c r="K365" s="328">
        <v>400</v>
      </c>
      <c r="L365" s="329"/>
      <c r="M365" s="329"/>
      <c r="N365" s="329"/>
      <c r="O365" s="329"/>
      <c r="P365" s="329"/>
      <c r="Q365" s="330">
        <f t="shared" si="77"/>
        <v>400</v>
      </c>
      <c r="R365" s="385"/>
      <c r="S365" s="280"/>
    </row>
    <row r="366" spans="4:19" s="267" customFormat="1" ht="15.75">
      <c r="D366" s="266"/>
      <c r="E366" s="323" t="s">
        <v>216</v>
      </c>
      <c r="F366" s="371">
        <v>12</v>
      </c>
      <c r="G366" s="325" t="s">
        <v>39</v>
      </c>
      <c r="H366" s="392"/>
      <c r="I366" s="373"/>
      <c r="J366" s="338" t="s">
        <v>310</v>
      </c>
      <c r="K366" s="328"/>
      <c r="L366" s="329"/>
      <c r="M366" s="329"/>
      <c r="N366" s="329"/>
      <c r="O366" s="329"/>
      <c r="P366" s="329"/>
      <c r="Q366" s="330">
        <f t="shared" si="77"/>
        <v>0</v>
      </c>
      <c r="R366" s="385"/>
      <c r="S366" s="280"/>
    </row>
    <row r="367" spans="4:19" s="267" customFormat="1" ht="15.75">
      <c r="D367" s="266"/>
      <c r="E367" s="323" t="s">
        <v>216</v>
      </c>
      <c r="F367" s="371">
        <v>12</v>
      </c>
      <c r="G367" s="372">
        <v>999</v>
      </c>
      <c r="H367" s="392"/>
      <c r="I367" s="373"/>
      <c r="J367" s="338" t="s">
        <v>247</v>
      </c>
      <c r="K367" s="328">
        <v>0</v>
      </c>
      <c r="L367" s="329"/>
      <c r="M367" s="329"/>
      <c r="N367" s="329"/>
      <c r="O367" s="329"/>
      <c r="P367" s="329"/>
      <c r="Q367" s="330">
        <f t="shared" si="77"/>
        <v>0</v>
      </c>
      <c r="R367" s="385"/>
      <c r="S367" s="280"/>
    </row>
    <row r="368" spans="4:19" s="267" customFormat="1" ht="15.75">
      <c r="D368" s="266"/>
      <c r="E368" s="327"/>
      <c r="F368" s="392"/>
      <c r="G368" s="402"/>
      <c r="H368" s="392"/>
      <c r="I368" s="373"/>
      <c r="J368" s="338"/>
      <c r="K368" s="328">
        <v>0</v>
      </c>
      <c r="L368" s="329"/>
      <c r="M368" s="329"/>
      <c r="N368" s="329"/>
      <c r="O368" s="329"/>
      <c r="P368" s="329"/>
      <c r="Q368" s="330">
        <f t="shared" si="77"/>
        <v>0</v>
      </c>
      <c r="R368" s="385"/>
      <c r="S368" s="280"/>
    </row>
    <row r="369" spans="5:19" ht="15.75">
      <c r="E369" s="298" t="s">
        <v>311</v>
      </c>
      <c r="F369" s="403"/>
      <c r="G369" s="404"/>
      <c r="H369" s="403"/>
      <c r="I369" s="405"/>
      <c r="J369" s="465" t="s">
        <v>312</v>
      </c>
      <c r="K369" s="303">
        <f aca="true" t="shared" si="78" ref="K369:P369">SUM(K370)</f>
        <v>20000</v>
      </c>
      <c r="L369" s="303">
        <f t="shared" si="78"/>
        <v>0</v>
      </c>
      <c r="M369" s="303">
        <f t="shared" si="78"/>
        <v>0</v>
      </c>
      <c r="N369" s="303">
        <f t="shared" si="78"/>
        <v>0</v>
      </c>
      <c r="O369" s="303">
        <f t="shared" si="78"/>
        <v>0</v>
      </c>
      <c r="P369" s="303">
        <f t="shared" si="78"/>
        <v>0</v>
      </c>
      <c r="Q369" s="305">
        <f>SUM(K369+L369+M369+N369+O369+P369)</f>
        <v>20000</v>
      </c>
      <c r="R369" s="306"/>
      <c r="S369" s="282"/>
    </row>
    <row r="370" spans="5:19" ht="15.75">
      <c r="E370" s="406">
        <v>23</v>
      </c>
      <c r="F370" s="308" t="s">
        <v>2</v>
      </c>
      <c r="G370" s="397"/>
      <c r="H370" s="398"/>
      <c r="I370" s="399"/>
      <c r="J370" s="432" t="s">
        <v>313</v>
      </c>
      <c r="K370" s="312">
        <f aca="true" t="shared" si="79" ref="K370:P370">SUM(K371:K371)</f>
        <v>20000</v>
      </c>
      <c r="L370" s="313">
        <f t="shared" si="79"/>
        <v>0</v>
      </c>
      <c r="M370" s="313">
        <f t="shared" si="79"/>
        <v>0</v>
      </c>
      <c r="N370" s="313">
        <f t="shared" si="79"/>
        <v>0</v>
      </c>
      <c r="O370" s="313">
        <f t="shared" si="79"/>
        <v>0</v>
      </c>
      <c r="P370" s="313">
        <f t="shared" si="79"/>
        <v>0</v>
      </c>
      <c r="Q370" s="314">
        <f>Q371+Q372</f>
        <v>20000</v>
      </c>
      <c r="R370" s="306"/>
      <c r="S370" s="282"/>
    </row>
    <row r="371" spans="5:19" ht="15.75">
      <c r="E371" s="370">
        <v>23</v>
      </c>
      <c r="F371" s="324" t="s">
        <v>2</v>
      </c>
      <c r="G371" s="325" t="s">
        <v>31</v>
      </c>
      <c r="H371" s="392"/>
      <c r="I371" s="373"/>
      <c r="J371" s="338" t="s">
        <v>314</v>
      </c>
      <c r="K371" s="352">
        <v>20000</v>
      </c>
      <c r="L371" s="353"/>
      <c r="M371" s="353"/>
      <c r="N371" s="353"/>
      <c r="O371" s="353"/>
      <c r="P371" s="353"/>
      <c r="Q371" s="354">
        <f>SUM(K371:P371)</f>
        <v>20000</v>
      </c>
      <c r="R371" s="306"/>
      <c r="S371" s="282"/>
    </row>
    <row r="372" spans="5:19" ht="15.75">
      <c r="E372" s="407"/>
      <c r="F372" s="408"/>
      <c r="G372" s="409"/>
      <c r="H372" s="410"/>
      <c r="I372" s="411"/>
      <c r="J372" s="468"/>
      <c r="K372" s="352"/>
      <c r="L372" s="353"/>
      <c r="M372" s="353"/>
      <c r="N372" s="353"/>
      <c r="O372" s="353"/>
      <c r="P372" s="353"/>
      <c r="Q372" s="354"/>
      <c r="R372" s="306"/>
      <c r="S372" s="282"/>
    </row>
    <row r="373" spans="5:19" ht="15.75">
      <c r="E373" s="302">
        <v>24</v>
      </c>
      <c r="F373" s="403"/>
      <c r="G373" s="300"/>
      <c r="H373" s="403"/>
      <c r="I373" s="405"/>
      <c r="J373" s="465" t="s">
        <v>315</v>
      </c>
      <c r="K373" s="303">
        <f aca="true" t="shared" si="80" ref="K373:P373">SUM(K374+K384+K407+K408+K409+K410)</f>
        <v>364941</v>
      </c>
      <c r="L373" s="303">
        <f t="shared" si="80"/>
        <v>18500</v>
      </c>
      <c r="M373" s="303">
        <f t="shared" si="80"/>
        <v>1450</v>
      </c>
      <c r="N373" s="303">
        <f t="shared" si="80"/>
        <v>30000</v>
      </c>
      <c r="O373" s="303">
        <f t="shared" si="80"/>
        <v>10930</v>
      </c>
      <c r="P373" s="303">
        <f t="shared" si="80"/>
        <v>60</v>
      </c>
      <c r="Q373" s="305">
        <f>SUM(K373+L373+M373+N373+O373+P373)</f>
        <v>425881</v>
      </c>
      <c r="R373" s="306"/>
      <c r="S373" s="282"/>
    </row>
    <row r="374" spans="5:19" ht="15.75">
      <c r="E374" s="406">
        <v>24</v>
      </c>
      <c r="F374" s="308" t="s">
        <v>2</v>
      </c>
      <c r="G374" s="397"/>
      <c r="H374" s="398"/>
      <c r="I374" s="399"/>
      <c r="J374" s="432" t="s">
        <v>316</v>
      </c>
      <c r="K374" s="489">
        <f aca="true" t="shared" si="81" ref="K374:P374">SUM(K375:K383)</f>
        <v>0</v>
      </c>
      <c r="L374" s="313">
        <f t="shared" si="81"/>
        <v>18500</v>
      </c>
      <c r="M374" s="313">
        <f t="shared" si="81"/>
        <v>1450</v>
      </c>
      <c r="N374" s="313">
        <f t="shared" si="81"/>
        <v>30000</v>
      </c>
      <c r="O374" s="313">
        <f t="shared" si="81"/>
        <v>10930</v>
      </c>
      <c r="P374" s="313">
        <f t="shared" si="81"/>
        <v>60</v>
      </c>
      <c r="Q374" s="314">
        <f>SUM(Q375:Q383)</f>
        <v>60940</v>
      </c>
      <c r="R374" s="306"/>
      <c r="S374" s="282"/>
    </row>
    <row r="375" spans="4:19" s="265" customFormat="1" ht="13.5" customHeight="1">
      <c r="D375" s="264"/>
      <c r="E375" s="331">
        <v>24</v>
      </c>
      <c r="F375" s="332" t="s">
        <v>2</v>
      </c>
      <c r="G375" s="333" t="s">
        <v>20</v>
      </c>
      <c r="H375" s="332"/>
      <c r="I375" s="334"/>
      <c r="J375" s="412" t="s">
        <v>317</v>
      </c>
      <c r="K375" s="490"/>
      <c r="L375" s="413"/>
      <c r="M375" s="413"/>
      <c r="N375" s="413"/>
      <c r="O375" s="413"/>
      <c r="P375" s="413"/>
      <c r="Q375" s="337">
        <f>SUM(K375:P375)</f>
        <v>0</v>
      </c>
      <c r="R375" s="360"/>
      <c r="S375" s="281"/>
    </row>
    <row r="376" spans="4:19" s="265" customFormat="1" ht="15.75">
      <c r="D376" s="264"/>
      <c r="E376" s="331">
        <v>24</v>
      </c>
      <c r="F376" s="332" t="s">
        <v>2</v>
      </c>
      <c r="G376" s="333" t="s">
        <v>23</v>
      </c>
      <c r="H376" s="332"/>
      <c r="I376" s="334"/>
      <c r="J376" s="412" t="s">
        <v>318</v>
      </c>
      <c r="K376" s="490"/>
      <c r="L376" s="413"/>
      <c r="M376" s="413"/>
      <c r="N376" s="413"/>
      <c r="O376" s="413"/>
      <c r="P376" s="413"/>
      <c r="Q376" s="337">
        <f aca="true" t="shared" si="82" ref="Q376:Q383">SUM(K376:P376)</f>
        <v>0</v>
      </c>
      <c r="R376" s="360"/>
      <c r="S376" s="281"/>
    </row>
    <row r="377" spans="4:19" s="265" customFormat="1" ht="15.75">
      <c r="D377" s="264"/>
      <c r="E377" s="331">
        <v>24</v>
      </c>
      <c r="F377" s="332" t="s">
        <v>2</v>
      </c>
      <c r="G377" s="333" t="s">
        <v>27</v>
      </c>
      <c r="H377" s="332"/>
      <c r="I377" s="334"/>
      <c r="J377" s="412" t="s">
        <v>319</v>
      </c>
      <c r="K377" s="490"/>
      <c r="L377" s="413"/>
      <c r="M377" s="413"/>
      <c r="N377" s="413"/>
      <c r="O377" s="413"/>
      <c r="P377" s="413"/>
      <c r="Q377" s="337">
        <f t="shared" si="82"/>
        <v>0</v>
      </c>
      <c r="R377" s="360"/>
      <c r="S377" s="281"/>
    </row>
    <row r="378" spans="4:20" s="265" customFormat="1" ht="15.75">
      <c r="D378" s="264"/>
      <c r="E378" s="331">
        <v>24</v>
      </c>
      <c r="F378" s="332" t="s">
        <v>2</v>
      </c>
      <c r="G378" s="333" t="s">
        <v>31</v>
      </c>
      <c r="H378" s="332"/>
      <c r="I378" s="334"/>
      <c r="J378" s="412" t="s">
        <v>320</v>
      </c>
      <c r="K378" s="490"/>
      <c r="L378" s="321">
        <v>9000</v>
      </c>
      <c r="M378" s="321"/>
      <c r="N378" s="321"/>
      <c r="O378" s="321">
        <v>10000</v>
      </c>
      <c r="P378" s="321"/>
      <c r="Q378" s="330">
        <f t="shared" si="82"/>
        <v>19000</v>
      </c>
      <c r="R378" s="360"/>
      <c r="S378" s="280" t="s">
        <v>559</v>
      </c>
      <c r="T378" s="292"/>
    </row>
    <row r="379" spans="4:19" s="265" customFormat="1" ht="15.75">
      <c r="D379" s="264"/>
      <c r="E379" s="331">
        <v>24</v>
      </c>
      <c r="F379" s="332" t="s">
        <v>2</v>
      </c>
      <c r="G379" s="333" t="s">
        <v>37</v>
      </c>
      <c r="H379" s="332"/>
      <c r="I379" s="334"/>
      <c r="J379" s="412" t="s">
        <v>321</v>
      </c>
      <c r="K379" s="490"/>
      <c r="L379" s="413"/>
      <c r="M379" s="413"/>
      <c r="N379" s="413"/>
      <c r="O379" s="413"/>
      <c r="P379" s="413"/>
      <c r="Q379" s="337">
        <f t="shared" si="82"/>
        <v>0</v>
      </c>
      <c r="R379" s="360"/>
      <c r="S379" s="281"/>
    </row>
    <row r="380" spans="4:19" s="265" customFormat="1" ht="15.75">
      <c r="D380" s="264"/>
      <c r="E380" s="331">
        <v>24</v>
      </c>
      <c r="F380" s="332" t="s">
        <v>2</v>
      </c>
      <c r="G380" s="333" t="s">
        <v>39</v>
      </c>
      <c r="H380" s="332"/>
      <c r="I380" s="334"/>
      <c r="J380" s="412" t="s">
        <v>322</v>
      </c>
      <c r="K380" s="490"/>
      <c r="L380" s="321">
        <v>9500</v>
      </c>
      <c r="M380" s="413"/>
      <c r="N380" s="413"/>
      <c r="O380" s="413"/>
      <c r="P380" s="413"/>
      <c r="Q380" s="330">
        <f t="shared" si="82"/>
        <v>9500</v>
      </c>
      <c r="R380" s="360"/>
      <c r="S380" s="280" t="s">
        <v>560</v>
      </c>
    </row>
    <row r="381" spans="4:19" s="265" customFormat="1" ht="15.75">
      <c r="D381" s="264"/>
      <c r="E381" s="331">
        <v>24</v>
      </c>
      <c r="F381" s="332" t="s">
        <v>2</v>
      </c>
      <c r="G381" s="333" t="s">
        <v>41</v>
      </c>
      <c r="H381" s="332"/>
      <c r="I381" s="334"/>
      <c r="J381" s="412" t="s">
        <v>323</v>
      </c>
      <c r="K381" s="490"/>
      <c r="L381" s="413"/>
      <c r="M381" s="413"/>
      <c r="N381" s="321">
        <v>29800</v>
      </c>
      <c r="O381" s="413"/>
      <c r="P381" s="413"/>
      <c r="Q381" s="330">
        <f t="shared" si="82"/>
        <v>29800</v>
      </c>
      <c r="R381" s="360"/>
      <c r="S381" s="281"/>
    </row>
    <row r="382" spans="4:19" s="265" customFormat="1" ht="15.75">
      <c r="D382" s="264"/>
      <c r="E382" s="331">
        <v>24</v>
      </c>
      <c r="F382" s="332" t="s">
        <v>2</v>
      </c>
      <c r="G382" s="333" t="s">
        <v>46</v>
      </c>
      <c r="H382" s="332"/>
      <c r="I382" s="334"/>
      <c r="J382" s="412" t="s">
        <v>324</v>
      </c>
      <c r="K382" s="490"/>
      <c r="L382" s="413"/>
      <c r="M382" s="321">
        <v>1450</v>
      </c>
      <c r="N382" s="484">
        <v>200</v>
      </c>
      <c r="O382" s="321">
        <v>930</v>
      </c>
      <c r="P382" s="321">
        <v>60</v>
      </c>
      <c r="Q382" s="330">
        <f t="shared" si="82"/>
        <v>2640</v>
      </c>
      <c r="R382" s="360"/>
      <c r="S382" s="281"/>
    </row>
    <row r="383" spans="4:19" s="265" customFormat="1" ht="15.75">
      <c r="D383" s="264"/>
      <c r="E383" s="331">
        <v>24</v>
      </c>
      <c r="F383" s="332" t="s">
        <v>2</v>
      </c>
      <c r="G383" s="333" t="s">
        <v>59</v>
      </c>
      <c r="H383" s="414"/>
      <c r="I383" s="415"/>
      <c r="J383" s="416" t="s">
        <v>325</v>
      </c>
      <c r="K383" s="490"/>
      <c r="L383" s="413"/>
      <c r="M383" s="413"/>
      <c r="N383" s="413"/>
      <c r="O383" s="413"/>
      <c r="P383" s="413"/>
      <c r="Q383" s="337">
        <f t="shared" si="82"/>
        <v>0</v>
      </c>
      <c r="R383" s="360"/>
      <c r="S383" s="281"/>
    </row>
    <row r="384" spans="5:19" ht="15.75">
      <c r="E384" s="406">
        <v>24</v>
      </c>
      <c r="F384" s="308" t="s">
        <v>4</v>
      </c>
      <c r="G384" s="397"/>
      <c r="H384" s="398"/>
      <c r="I384" s="399"/>
      <c r="J384" s="432" t="s">
        <v>326</v>
      </c>
      <c r="K384" s="489">
        <f aca="true" t="shared" si="83" ref="K384:Q384">SUM(K385+K386+K388+K391+K395+K399+K401+K402+K403)</f>
        <v>364941</v>
      </c>
      <c r="L384" s="417">
        <f t="shared" si="83"/>
        <v>0</v>
      </c>
      <c r="M384" s="417">
        <f t="shared" si="83"/>
        <v>0</v>
      </c>
      <c r="N384" s="417">
        <f t="shared" si="83"/>
        <v>0</v>
      </c>
      <c r="O384" s="417">
        <f t="shared" si="83"/>
        <v>0</v>
      </c>
      <c r="P384" s="418">
        <f t="shared" si="83"/>
        <v>0</v>
      </c>
      <c r="Q384" s="417">
        <f t="shared" si="83"/>
        <v>364941</v>
      </c>
      <c r="R384" s="306"/>
      <c r="S384" s="282"/>
    </row>
    <row r="385" spans="4:19" s="265" customFormat="1" ht="15.75">
      <c r="D385" s="264"/>
      <c r="E385" s="331">
        <v>24</v>
      </c>
      <c r="F385" s="332" t="s">
        <v>4</v>
      </c>
      <c r="G385" s="333" t="s">
        <v>20</v>
      </c>
      <c r="H385" s="419"/>
      <c r="I385" s="415"/>
      <c r="J385" s="416" t="s">
        <v>506</v>
      </c>
      <c r="K385" s="491"/>
      <c r="L385" s="420"/>
      <c r="M385" s="420"/>
      <c r="N385" s="420"/>
      <c r="O385" s="420"/>
      <c r="P385" s="421"/>
      <c r="Q385" s="337">
        <f aca="true" t="shared" si="84" ref="Q385:Q392">SUM(K385:P385)</f>
        <v>0</v>
      </c>
      <c r="R385" s="360"/>
      <c r="S385" s="281"/>
    </row>
    <row r="386" spans="4:19" s="265" customFormat="1" ht="15.75">
      <c r="D386" s="264"/>
      <c r="E386" s="331">
        <v>24</v>
      </c>
      <c r="F386" s="332" t="s">
        <v>4</v>
      </c>
      <c r="G386" s="333" t="s">
        <v>23</v>
      </c>
      <c r="H386" s="332"/>
      <c r="I386" s="415"/>
      <c r="J386" s="416" t="s">
        <v>507</v>
      </c>
      <c r="K386" s="491">
        <f aca="true" t="shared" si="85" ref="K386:P386">SUM(K387)</f>
        <v>400</v>
      </c>
      <c r="L386" s="377">
        <f t="shared" si="85"/>
        <v>0</v>
      </c>
      <c r="M386" s="377">
        <f t="shared" si="85"/>
        <v>0</v>
      </c>
      <c r="N386" s="377">
        <f t="shared" si="85"/>
        <v>0</v>
      </c>
      <c r="O386" s="377">
        <f t="shared" si="85"/>
        <v>0</v>
      </c>
      <c r="P386" s="378">
        <f t="shared" si="85"/>
        <v>0</v>
      </c>
      <c r="Q386" s="330">
        <f t="shared" si="84"/>
        <v>400</v>
      </c>
      <c r="R386" s="360"/>
      <c r="S386" s="281"/>
    </row>
    <row r="387" spans="4:19" s="265" customFormat="1" ht="15.75">
      <c r="D387" s="264"/>
      <c r="E387" s="331">
        <v>24</v>
      </c>
      <c r="F387" s="332" t="s">
        <v>4</v>
      </c>
      <c r="G387" s="356" t="s">
        <v>23</v>
      </c>
      <c r="H387" s="344" t="s">
        <v>20</v>
      </c>
      <c r="I387" s="422"/>
      <c r="J387" s="412" t="s">
        <v>508</v>
      </c>
      <c r="K387" s="491">
        <v>400</v>
      </c>
      <c r="L387" s="377"/>
      <c r="M387" s="377"/>
      <c r="N387" s="377"/>
      <c r="O387" s="377"/>
      <c r="P387" s="378"/>
      <c r="Q387" s="337">
        <f t="shared" si="84"/>
        <v>400</v>
      </c>
      <c r="R387" s="360"/>
      <c r="S387" s="281"/>
    </row>
    <row r="388" spans="4:19" s="265" customFormat="1" ht="15.75">
      <c r="D388" s="264"/>
      <c r="E388" s="331">
        <v>24</v>
      </c>
      <c r="F388" s="332" t="s">
        <v>4</v>
      </c>
      <c r="G388" s="333" t="s">
        <v>510</v>
      </c>
      <c r="H388" s="332"/>
      <c r="I388" s="415"/>
      <c r="J388" s="416" t="s">
        <v>509</v>
      </c>
      <c r="K388" s="491">
        <f aca="true" t="shared" si="86" ref="K388:P388">SUM(K389:K390)</f>
        <v>4682</v>
      </c>
      <c r="L388" s="377">
        <f t="shared" si="86"/>
        <v>0</v>
      </c>
      <c r="M388" s="377">
        <f t="shared" si="86"/>
        <v>0</v>
      </c>
      <c r="N388" s="377">
        <f t="shared" si="86"/>
        <v>0</v>
      </c>
      <c r="O388" s="377">
        <f t="shared" si="86"/>
        <v>0</v>
      </c>
      <c r="P388" s="378">
        <f t="shared" si="86"/>
        <v>0</v>
      </c>
      <c r="Q388" s="337">
        <f t="shared" si="84"/>
        <v>4682</v>
      </c>
      <c r="R388" s="360"/>
      <c r="S388" s="281"/>
    </row>
    <row r="389" spans="4:19" s="265" customFormat="1" ht="15.75">
      <c r="D389" s="264"/>
      <c r="E389" s="331" t="s">
        <v>327</v>
      </c>
      <c r="F389" s="332" t="s">
        <v>4</v>
      </c>
      <c r="G389" s="333" t="s">
        <v>510</v>
      </c>
      <c r="H389" s="332" t="s">
        <v>20</v>
      </c>
      <c r="I389" s="415"/>
      <c r="J389" s="416" t="s">
        <v>511</v>
      </c>
      <c r="K389" s="490">
        <v>2682</v>
      </c>
      <c r="L389" s="423"/>
      <c r="M389" s="423"/>
      <c r="N389" s="423"/>
      <c r="O389" s="423"/>
      <c r="P389" s="424"/>
      <c r="Q389" s="337">
        <f t="shared" si="84"/>
        <v>2682</v>
      </c>
      <c r="R389" s="360"/>
      <c r="S389" s="281"/>
    </row>
    <row r="390" spans="4:19" s="265" customFormat="1" ht="15.75">
      <c r="D390" s="264"/>
      <c r="E390" s="331">
        <v>24</v>
      </c>
      <c r="F390" s="332" t="s">
        <v>4</v>
      </c>
      <c r="G390" s="333" t="s">
        <v>510</v>
      </c>
      <c r="H390" s="332" t="s">
        <v>23</v>
      </c>
      <c r="I390" s="376"/>
      <c r="J390" s="416" t="s">
        <v>330</v>
      </c>
      <c r="K390" s="491">
        <v>2000</v>
      </c>
      <c r="L390" s="420"/>
      <c r="M390" s="420"/>
      <c r="N390" s="420"/>
      <c r="O390" s="420"/>
      <c r="P390" s="421"/>
      <c r="Q390" s="337">
        <f t="shared" si="84"/>
        <v>2000</v>
      </c>
      <c r="R390" s="360"/>
      <c r="S390" s="281"/>
    </row>
    <row r="391" spans="4:19" s="265" customFormat="1" ht="15.75">
      <c r="D391" s="264"/>
      <c r="E391" s="331">
        <v>24</v>
      </c>
      <c r="F391" s="332" t="s">
        <v>4</v>
      </c>
      <c r="G391" s="333" t="s">
        <v>512</v>
      </c>
      <c r="H391" s="332"/>
      <c r="I391" s="376"/>
      <c r="J391" s="416" t="s">
        <v>328</v>
      </c>
      <c r="K391" s="491">
        <f aca="true" t="shared" si="87" ref="K391:P391">SUM(K392:K394)</f>
        <v>73853</v>
      </c>
      <c r="L391" s="377">
        <f t="shared" si="87"/>
        <v>0</v>
      </c>
      <c r="M391" s="377">
        <f t="shared" si="87"/>
        <v>0</v>
      </c>
      <c r="N391" s="377">
        <f t="shared" si="87"/>
        <v>0</v>
      </c>
      <c r="O391" s="377">
        <f t="shared" si="87"/>
        <v>0</v>
      </c>
      <c r="P391" s="378">
        <f t="shared" si="87"/>
        <v>0</v>
      </c>
      <c r="Q391" s="330">
        <f t="shared" si="84"/>
        <v>73853</v>
      </c>
      <c r="R391" s="360"/>
      <c r="S391" s="281"/>
    </row>
    <row r="392" spans="4:19" s="265" customFormat="1" ht="15.75">
      <c r="D392" s="264"/>
      <c r="E392" s="331">
        <v>24</v>
      </c>
      <c r="F392" s="332" t="s">
        <v>4</v>
      </c>
      <c r="G392" s="333" t="s">
        <v>512</v>
      </c>
      <c r="H392" s="332" t="s">
        <v>20</v>
      </c>
      <c r="I392" s="376"/>
      <c r="J392" s="416" t="s">
        <v>513</v>
      </c>
      <c r="K392" s="491">
        <v>73853</v>
      </c>
      <c r="L392" s="377"/>
      <c r="M392" s="377"/>
      <c r="N392" s="377"/>
      <c r="O392" s="377"/>
      <c r="P392" s="378"/>
      <c r="Q392" s="337">
        <f t="shared" si="84"/>
        <v>73853</v>
      </c>
      <c r="R392" s="360"/>
      <c r="S392" s="281"/>
    </row>
    <row r="393" spans="4:19" s="265" customFormat="1" ht="15.75">
      <c r="D393" s="264"/>
      <c r="E393" s="331">
        <v>24</v>
      </c>
      <c r="F393" s="332" t="s">
        <v>4</v>
      </c>
      <c r="G393" s="333" t="s">
        <v>512</v>
      </c>
      <c r="H393" s="332" t="s">
        <v>23</v>
      </c>
      <c r="I393" s="376"/>
      <c r="J393" s="416" t="s">
        <v>514</v>
      </c>
      <c r="K393" s="491"/>
      <c r="L393" s="377"/>
      <c r="M393" s="377"/>
      <c r="N393" s="377"/>
      <c r="O393" s="377"/>
      <c r="P393" s="378"/>
      <c r="Q393" s="330">
        <f aca="true" t="shared" si="88" ref="Q393:Q401">SUM(K393:P393)</f>
        <v>0</v>
      </c>
      <c r="R393" s="360"/>
      <c r="S393" s="281"/>
    </row>
    <row r="394" spans="4:19" s="265" customFormat="1" ht="15.75">
      <c r="D394" s="264"/>
      <c r="E394" s="331">
        <v>24</v>
      </c>
      <c r="F394" s="332" t="s">
        <v>4</v>
      </c>
      <c r="G394" s="333" t="s">
        <v>512</v>
      </c>
      <c r="H394" s="332" t="s">
        <v>27</v>
      </c>
      <c r="I394" s="376"/>
      <c r="J394" s="416" t="s">
        <v>515</v>
      </c>
      <c r="K394" s="491"/>
      <c r="L394" s="377"/>
      <c r="M394" s="377"/>
      <c r="N394" s="377"/>
      <c r="O394" s="377"/>
      <c r="P394" s="378"/>
      <c r="Q394" s="330">
        <f t="shared" si="88"/>
        <v>0</v>
      </c>
      <c r="R394" s="360"/>
      <c r="S394" s="281"/>
    </row>
    <row r="395" spans="4:19" s="265" customFormat="1" ht="15.75">
      <c r="D395" s="264"/>
      <c r="E395" s="331" t="s">
        <v>327</v>
      </c>
      <c r="F395" s="332" t="s">
        <v>4</v>
      </c>
      <c r="G395" s="333" t="s">
        <v>516</v>
      </c>
      <c r="H395" s="332"/>
      <c r="I395" s="376"/>
      <c r="J395" s="416" t="s">
        <v>329</v>
      </c>
      <c r="K395" s="491">
        <f aca="true" t="shared" si="89" ref="K395:P395">SUM(K396:K398)</f>
        <v>0</v>
      </c>
      <c r="L395" s="377">
        <f t="shared" si="89"/>
        <v>0</v>
      </c>
      <c r="M395" s="377">
        <f t="shared" si="89"/>
        <v>0</v>
      </c>
      <c r="N395" s="377">
        <f t="shared" si="89"/>
        <v>0</v>
      </c>
      <c r="O395" s="377">
        <f t="shared" si="89"/>
        <v>0</v>
      </c>
      <c r="P395" s="378">
        <f t="shared" si="89"/>
        <v>0</v>
      </c>
      <c r="Q395" s="330">
        <f t="shared" si="88"/>
        <v>0</v>
      </c>
      <c r="R395" s="360"/>
      <c r="S395" s="281"/>
    </row>
    <row r="396" spans="4:19" s="265" customFormat="1" ht="15.75">
      <c r="D396" s="264"/>
      <c r="E396" s="331" t="s">
        <v>327</v>
      </c>
      <c r="F396" s="332" t="s">
        <v>4</v>
      </c>
      <c r="G396" s="333" t="s">
        <v>516</v>
      </c>
      <c r="H396" s="332" t="s">
        <v>20</v>
      </c>
      <c r="I396" s="376"/>
      <c r="J396" s="416" t="s">
        <v>513</v>
      </c>
      <c r="K396" s="491"/>
      <c r="L396" s="377"/>
      <c r="M396" s="377"/>
      <c r="N396" s="377"/>
      <c r="O396" s="377"/>
      <c r="P396" s="378"/>
      <c r="Q396" s="330">
        <f t="shared" si="88"/>
        <v>0</v>
      </c>
      <c r="R396" s="360"/>
      <c r="S396" s="281"/>
    </row>
    <row r="397" spans="4:19" s="265" customFormat="1" ht="15.75">
      <c r="D397" s="264"/>
      <c r="E397" s="331" t="s">
        <v>327</v>
      </c>
      <c r="F397" s="332" t="s">
        <v>4</v>
      </c>
      <c r="G397" s="333" t="s">
        <v>516</v>
      </c>
      <c r="H397" s="332" t="s">
        <v>23</v>
      </c>
      <c r="I397" s="376"/>
      <c r="J397" s="416" t="s">
        <v>514</v>
      </c>
      <c r="K397" s="491"/>
      <c r="L397" s="377"/>
      <c r="M397" s="377"/>
      <c r="N397" s="377"/>
      <c r="O397" s="377"/>
      <c r="P397" s="378"/>
      <c r="Q397" s="330">
        <f t="shared" si="88"/>
        <v>0</v>
      </c>
      <c r="R397" s="360"/>
      <c r="S397" s="281"/>
    </row>
    <row r="398" spans="4:19" s="265" customFormat="1" ht="15.75">
      <c r="D398" s="264"/>
      <c r="E398" s="331">
        <v>24</v>
      </c>
      <c r="F398" s="332" t="s">
        <v>4</v>
      </c>
      <c r="G398" s="333" t="s">
        <v>516</v>
      </c>
      <c r="H398" s="332" t="s">
        <v>27</v>
      </c>
      <c r="I398" s="376"/>
      <c r="J398" s="416" t="s">
        <v>515</v>
      </c>
      <c r="K398" s="491"/>
      <c r="L398" s="377"/>
      <c r="M398" s="377"/>
      <c r="N398" s="377"/>
      <c r="O398" s="377"/>
      <c r="P398" s="378"/>
      <c r="Q398" s="330">
        <f t="shared" si="88"/>
        <v>0</v>
      </c>
      <c r="R398" s="360"/>
      <c r="S398" s="281"/>
    </row>
    <row r="399" spans="4:19" s="265" customFormat="1" ht="15.75">
      <c r="D399" s="264"/>
      <c r="E399" s="331">
        <v>24</v>
      </c>
      <c r="F399" s="332" t="s">
        <v>4</v>
      </c>
      <c r="G399" s="333" t="s">
        <v>517</v>
      </c>
      <c r="H399" s="332"/>
      <c r="I399" s="376"/>
      <c r="J399" s="416" t="s">
        <v>518</v>
      </c>
      <c r="K399" s="491">
        <f aca="true" t="shared" si="90" ref="K399:P399">SUM(K400)</f>
        <v>3000</v>
      </c>
      <c r="L399" s="377">
        <f t="shared" si="90"/>
        <v>0</v>
      </c>
      <c r="M399" s="377">
        <f t="shared" si="90"/>
        <v>0</v>
      </c>
      <c r="N399" s="377">
        <f t="shared" si="90"/>
        <v>0</v>
      </c>
      <c r="O399" s="377">
        <f t="shared" si="90"/>
        <v>0</v>
      </c>
      <c r="P399" s="378">
        <f t="shared" si="90"/>
        <v>0</v>
      </c>
      <c r="Q399" s="330">
        <f t="shared" si="88"/>
        <v>3000</v>
      </c>
      <c r="R399" s="360"/>
      <c r="S399" s="281"/>
    </row>
    <row r="400" spans="4:19" s="265" customFormat="1" ht="15.75">
      <c r="D400" s="264"/>
      <c r="E400" s="331" t="s">
        <v>327</v>
      </c>
      <c r="F400" s="332" t="s">
        <v>4</v>
      </c>
      <c r="G400" s="333" t="s">
        <v>517</v>
      </c>
      <c r="H400" s="332" t="s">
        <v>20</v>
      </c>
      <c r="I400" s="376"/>
      <c r="J400" s="416" t="s">
        <v>519</v>
      </c>
      <c r="K400" s="491">
        <v>3000</v>
      </c>
      <c r="L400" s="420"/>
      <c r="M400" s="420"/>
      <c r="N400" s="420"/>
      <c r="O400" s="420"/>
      <c r="P400" s="421"/>
      <c r="Q400" s="337">
        <f>SUM(K400:P400)</f>
        <v>3000</v>
      </c>
      <c r="R400" s="360"/>
      <c r="S400" s="281"/>
    </row>
    <row r="401" spans="4:19" s="265" customFormat="1" ht="15.75">
      <c r="D401" s="264"/>
      <c r="E401" s="331">
        <v>24</v>
      </c>
      <c r="F401" s="332" t="s">
        <v>4</v>
      </c>
      <c r="G401" s="333" t="s">
        <v>520</v>
      </c>
      <c r="H401" s="332"/>
      <c r="I401" s="376"/>
      <c r="J401" s="416" t="s">
        <v>331</v>
      </c>
      <c r="K401" s="491">
        <v>3006</v>
      </c>
      <c r="L401" s="377"/>
      <c r="M401" s="377"/>
      <c r="N401" s="377"/>
      <c r="O401" s="377"/>
      <c r="P401" s="378"/>
      <c r="Q401" s="330">
        <f t="shared" si="88"/>
        <v>3006</v>
      </c>
      <c r="R401" s="360"/>
      <c r="S401" s="281"/>
    </row>
    <row r="402" spans="4:19" s="265" customFormat="1" ht="15.75">
      <c r="D402" s="264"/>
      <c r="E402" s="331">
        <v>24</v>
      </c>
      <c r="F402" s="332" t="s">
        <v>4</v>
      </c>
      <c r="G402" s="333" t="s">
        <v>496</v>
      </c>
      <c r="H402" s="332"/>
      <c r="I402" s="376"/>
      <c r="J402" s="416" t="s">
        <v>521</v>
      </c>
      <c r="K402" s="491"/>
      <c r="L402" s="377"/>
      <c r="M402" s="377"/>
      <c r="N402" s="377"/>
      <c r="O402" s="377"/>
      <c r="P402" s="378"/>
      <c r="Q402" s="330">
        <f aca="true" t="shared" si="91" ref="Q402:Q409">SUM(K402:P402)</f>
        <v>0</v>
      </c>
      <c r="R402" s="360"/>
      <c r="S402" s="281"/>
    </row>
    <row r="403" spans="4:19" s="265" customFormat="1" ht="15.75">
      <c r="D403" s="264"/>
      <c r="E403" s="331">
        <v>24</v>
      </c>
      <c r="F403" s="332" t="s">
        <v>4</v>
      </c>
      <c r="G403" s="333" t="s">
        <v>403</v>
      </c>
      <c r="H403" s="332"/>
      <c r="I403" s="376"/>
      <c r="J403" s="416" t="s">
        <v>522</v>
      </c>
      <c r="K403" s="491">
        <f aca="true" t="shared" si="92" ref="K403:P403">SUM(K404:K406)</f>
        <v>280000</v>
      </c>
      <c r="L403" s="377">
        <f t="shared" si="92"/>
        <v>0</v>
      </c>
      <c r="M403" s="377">
        <f t="shared" si="92"/>
        <v>0</v>
      </c>
      <c r="N403" s="377">
        <f t="shared" si="92"/>
        <v>0</v>
      </c>
      <c r="O403" s="377">
        <f t="shared" si="92"/>
        <v>0</v>
      </c>
      <c r="P403" s="378">
        <f t="shared" si="92"/>
        <v>0</v>
      </c>
      <c r="Q403" s="330">
        <f t="shared" si="91"/>
        <v>280000</v>
      </c>
      <c r="R403" s="360"/>
      <c r="S403" s="281"/>
    </row>
    <row r="404" spans="4:19" s="265" customFormat="1" ht="15.75">
      <c r="D404" s="264"/>
      <c r="E404" s="331">
        <v>24</v>
      </c>
      <c r="F404" s="332" t="s">
        <v>4</v>
      </c>
      <c r="G404" s="333" t="s">
        <v>403</v>
      </c>
      <c r="H404" s="332" t="s">
        <v>20</v>
      </c>
      <c r="I404" s="376"/>
      <c r="J404" s="416" t="s">
        <v>523</v>
      </c>
      <c r="K404" s="491">
        <v>140000</v>
      </c>
      <c r="L404" s="377"/>
      <c r="M404" s="377"/>
      <c r="N404" s="377"/>
      <c r="O404" s="377"/>
      <c r="P404" s="378"/>
      <c r="Q404" s="330">
        <f t="shared" si="91"/>
        <v>140000</v>
      </c>
      <c r="R404" s="360"/>
      <c r="S404" s="286" t="s">
        <v>561</v>
      </c>
    </row>
    <row r="405" spans="4:19" s="265" customFormat="1" ht="15.75">
      <c r="D405" s="264"/>
      <c r="E405" s="331">
        <v>24</v>
      </c>
      <c r="F405" s="332" t="s">
        <v>4</v>
      </c>
      <c r="G405" s="333" t="s">
        <v>403</v>
      </c>
      <c r="H405" s="332" t="s">
        <v>23</v>
      </c>
      <c r="I405" s="376"/>
      <c r="J405" s="416" t="s">
        <v>524</v>
      </c>
      <c r="K405" s="491">
        <v>140000</v>
      </c>
      <c r="L405" s="377"/>
      <c r="M405" s="377"/>
      <c r="N405" s="377"/>
      <c r="O405" s="377"/>
      <c r="P405" s="378"/>
      <c r="Q405" s="330">
        <f t="shared" si="91"/>
        <v>140000</v>
      </c>
      <c r="R405" s="360"/>
      <c r="S405" s="286" t="s">
        <v>562</v>
      </c>
    </row>
    <row r="406" spans="4:19" s="265" customFormat="1" ht="15.75">
      <c r="D406" s="264"/>
      <c r="E406" s="355" t="s">
        <v>327</v>
      </c>
      <c r="F406" s="344" t="s">
        <v>4</v>
      </c>
      <c r="G406" s="333" t="s">
        <v>403</v>
      </c>
      <c r="H406" s="344" t="s">
        <v>27</v>
      </c>
      <c r="I406" s="425"/>
      <c r="J406" s="412" t="s">
        <v>525</v>
      </c>
      <c r="K406" s="491"/>
      <c r="L406" s="420"/>
      <c r="M406" s="420"/>
      <c r="N406" s="420"/>
      <c r="O406" s="420"/>
      <c r="P406" s="421"/>
      <c r="Q406" s="337">
        <f t="shared" si="91"/>
        <v>0</v>
      </c>
      <c r="R406" s="360"/>
      <c r="S406" s="281"/>
    </row>
    <row r="407" spans="5:19" ht="15.75">
      <c r="E407" s="307">
        <v>24</v>
      </c>
      <c r="F407" s="308" t="s">
        <v>5</v>
      </c>
      <c r="G407" s="397"/>
      <c r="H407" s="398"/>
      <c r="I407" s="399"/>
      <c r="J407" s="432" t="s">
        <v>332</v>
      </c>
      <c r="K407" s="489"/>
      <c r="L407" s="417"/>
      <c r="M407" s="417"/>
      <c r="N407" s="417"/>
      <c r="O407" s="417"/>
      <c r="P407" s="418"/>
      <c r="Q407" s="314">
        <f t="shared" si="91"/>
        <v>0</v>
      </c>
      <c r="R407" s="306"/>
      <c r="S407" s="282"/>
    </row>
    <row r="408" spans="5:19" ht="15.75">
      <c r="E408" s="307">
        <v>24</v>
      </c>
      <c r="F408" s="308" t="s">
        <v>248</v>
      </c>
      <c r="G408" s="397"/>
      <c r="H408" s="398"/>
      <c r="I408" s="399"/>
      <c r="J408" s="432" t="s">
        <v>333</v>
      </c>
      <c r="K408" s="489"/>
      <c r="L408" s="417"/>
      <c r="M408" s="417"/>
      <c r="N408" s="417"/>
      <c r="O408" s="417"/>
      <c r="P408" s="418"/>
      <c r="Q408" s="314">
        <f t="shared" si="91"/>
        <v>0</v>
      </c>
      <c r="R408" s="306"/>
      <c r="S408" s="282"/>
    </row>
    <row r="409" spans="5:19" ht="15.75">
      <c r="E409" s="307">
        <v>24</v>
      </c>
      <c r="F409" s="308" t="s">
        <v>258</v>
      </c>
      <c r="G409" s="397"/>
      <c r="H409" s="398"/>
      <c r="I409" s="399"/>
      <c r="J409" s="432" t="s">
        <v>334</v>
      </c>
      <c r="K409" s="489"/>
      <c r="L409" s="417"/>
      <c r="M409" s="417"/>
      <c r="N409" s="417"/>
      <c r="O409" s="417"/>
      <c r="P409" s="418"/>
      <c r="Q409" s="314">
        <f t="shared" si="91"/>
        <v>0</v>
      </c>
      <c r="R409" s="306"/>
      <c r="S409" s="282"/>
    </row>
    <row r="410" spans="5:19" ht="15.75">
      <c r="E410" s="307">
        <v>24</v>
      </c>
      <c r="F410" s="308" t="s">
        <v>267</v>
      </c>
      <c r="G410" s="397"/>
      <c r="H410" s="398"/>
      <c r="I410" s="399"/>
      <c r="J410" s="432" t="s">
        <v>335</v>
      </c>
      <c r="K410" s="489"/>
      <c r="L410" s="417"/>
      <c r="M410" s="417"/>
      <c r="N410" s="417"/>
      <c r="O410" s="417"/>
      <c r="P410" s="418"/>
      <c r="Q410" s="314">
        <f>SUM(K410:P410)</f>
        <v>0</v>
      </c>
      <c r="R410" s="306"/>
      <c r="S410" s="282"/>
    </row>
    <row r="411" spans="5:19" ht="15.75">
      <c r="E411" s="381"/>
      <c r="F411" s="408"/>
      <c r="G411" s="409"/>
      <c r="H411" s="410"/>
      <c r="I411" s="411"/>
      <c r="J411" s="468"/>
      <c r="K411" s="491"/>
      <c r="L411" s="353"/>
      <c r="M411" s="353"/>
      <c r="N411" s="353"/>
      <c r="O411" s="353"/>
      <c r="P411" s="353"/>
      <c r="Q411" s="354"/>
      <c r="R411" s="306"/>
      <c r="S411" s="282"/>
    </row>
    <row r="412" spans="5:19" ht="15.75">
      <c r="E412" s="302">
        <v>25</v>
      </c>
      <c r="F412" s="403"/>
      <c r="G412" s="300"/>
      <c r="H412" s="426"/>
      <c r="I412" s="405"/>
      <c r="J412" s="465" t="s">
        <v>336</v>
      </c>
      <c r="K412" s="303">
        <f aca="true" t="shared" si="93" ref="K412:P412">SUM(K413:K413)</f>
        <v>0</v>
      </c>
      <c r="L412" s="304">
        <f t="shared" si="93"/>
        <v>0</v>
      </c>
      <c r="M412" s="304">
        <f t="shared" si="93"/>
        <v>0</v>
      </c>
      <c r="N412" s="304">
        <f t="shared" si="93"/>
        <v>0</v>
      </c>
      <c r="O412" s="304">
        <f t="shared" si="93"/>
        <v>0</v>
      </c>
      <c r="P412" s="304">
        <f t="shared" si="93"/>
        <v>0</v>
      </c>
      <c r="Q412" s="305">
        <f>SUM(K412:P412)</f>
        <v>0</v>
      </c>
      <c r="R412" s="306"/>
      <c r="S412" s="282"/>
    </row>
    <row r="413" spans="5:19" ht="15.75">
      <c r="E413" s="406">
        <v>25</v>
      </c>
      <c r="F413" s="308" t="s">
        <v>2</v>
      </c>
      <c r="G413" s="397"/>
      <c r="H413" s="398"/>
      <c r="I413" s="399"/>
      <c r="J413" s="432" t="s">
        <v>337</v>
      </c>
      <c r="K413" s="312"/>
      <c r="L413" s="313"/>
      <c r="M413" s="313"/>
      <c r="N413" s="313"/>
      <c r="O413" s="313"/>
      <c r="P413" s="313"/>
      <c r="Q413" s="314">
        <f>SUM(K413:P413)</f>
        <v>0</v>
      </c>
      <c r="R413" s="306"/>
      <c r="S413" s="282"/>
    </row>
    <row r="414" spans="5:19" ht="15.75">
      <c r="E414" s="407"/>
      <c r="F414" s="382"/>
      <c r="G414" s="427"/>
      <c r="H414" s="428"/>
      <c r="I414" s="429"/>
      <c r="J414" s="464"/>
      <c r="K414" s="352"/>
      <c r="L414" s="353"/>
      <c r="M414" s="353"/>
      <c r="N414" s="353"/>
      <c r="O414" s="353"/>
      <c r="P414" s="353"/>
      <c r="Q414" s="354"/>
      <c r="R414" s="306"/>
      <c r="S414" s="282"/>
    </row>
    <row r="415" spans="5:19" ht="16.5" thickBot="1">
      <c r="E415" s="302">
        <v>26</v>
      </c>
      <c r="F415" s="430"/>
      <c r="G415" s="300"/>
      <c r="H415" s="403"/>
      <c r="I415" s="405"/>
      <c r="J415" s="465" t="s">
        <v>339</v>
      </c>
      <c r="K415" s="303">
        <f aca="true" t="shared" si="94" ref="K415:P415">SUM(K416:K418)</f>
        <v>1300</v>
      </c>
      <c r="L415" s="304">
        <f t="shared" si="94"/>
        <v>0</v>
      </c>
      <c r="M415" s="304">
        <f t="shared" si="94"/>
        <v>0</v>
      </c>
      <c r="N415" s="304">
        <f t="shared" si="94"/>
        <v>0</v>
      </c>
      <c r="O415" s="304">
        <f t="shared" si="94"/>
        <v>0</v>
      </c>
      <c r="P415" s="304">
        <f t="shared" si="94"/>
        <v>0</v>
      </c>
      <c r="Q415" s="305">
        <f>SUM(K415+L415+M415+N415+O415+P415)</f>
        <v>1300</v>
      </c>
      <c r="R415" s="306"/>
      <c r="S415" s="282"/>
    </row>
    <row r="416" spans="5:19" ht="16.5" thickBot="1">
      <c r="E416" s="406" t="s">
        <v>340</v>
      </c>
      <c r="F416" s="431" t="s">
        <v>2</v>
      </c>
      <c r="G416" s="309"/>
      <c r="H416" s="308"/>
      <c r="I416" s="310"/>
      <c r="J416" s="432" t="s">
        <v>341</v>
      </c>
      <c r="K416" s="433">
        <v>300</v>
      </c>
      <c r="L416" s="434"/>
      <c r="M416" s="434"/>
      <c r="N416" s="434"/>
      <c r="O416" s="434"/>
      <c r="P416" s="434"/>
      <c r="Q416" s="487">
        <f>SUM(K416:P416)</f>
        <v>300</v>
      </c>
      <c r="R416" s="306"/>
      <c r="S416" s="282"/>
    </row>
    <row r="417" spans="5:19" ht="15.75">
      <c r="E417" s="406">
        <v>26</v>
      </c>
      <c r="F417" s="436" t="s">
        <v>3</v>
      </c>
      <c r="G417" s="437"/>
      <c r="H417" s="438"/>
      <c r="I417" s="439"/>
      <c r="J417" s="432" t="s">
        <v>342</v>
      </c>
      <c r="K417" s="433"/>
      <c r="L417" s="434"/>
      <c r="M417" s="434"/>
      <c r="N417" s="434"/>
      <c r="O417" s="434"/>
      <c r="P417" s="434"/>
      <c r="Q417" s="435">
        <f>SUM(K417:P417)</f>
        <v>0</v>
      </c>
      <c r="R417" s="306"/>
      <c r="S417" s="282"/>
    </row>
    <row r="418" spans="5:19" ht="15.75">
      <c r="E418" s="406">
        <v>26</v>
      </c>
      <c r="F418" s="308" t="s">
        <v>5</v>
      </c>
      <c r="G418" s="397"/>
      <c r="H418" s="398"/>
      <c r="I418" s="399"/>
      <c r="J418" s="432" t="s">
        <v>343</v>
      </c>
      <c r="K418" s="312">
        <f aca="true" t="shared" si="95" ref="K418:P418">SUM(K419:K420)</f>
        <v>1000</v>
      </c>
      <c r="L418" s="313">
        <f t="shared" si="95"/>
        <v>0</v>
      </c>
      <c r="M418" s="313">
        <f t="shared" si="95"/>
        <v>0</v>
      </c>
      <c r="N418" s="313">
        <f t="shared" si="95"/>
        <v>0</v>
      </c>
      <c r="O418" s="313">
        <f t="shared" si="95"/>
        <v>0</v>
      </c>
      <c r="P418" s="313">
        <f t="shared" si="95"/>
        <v>0</v>
      </c>
      <c r="Q418" s="487">
        <f>SUM(K418:P418)</f>
        <v>1000</v>
      </c>
      <c r="R418" s="306"/>
      <c r="S418" s="282"/>
    </row>
    <row r="419" spans="5:19" ht="15.75">
      <c r="E419" s="331" t="s">
        <v>340</v>
      </c>
      <c r="F419" s="332" t="s">
        <v>5</v>
      </c>
      <c r="G419" s="333" t="s">
        <v>20</v>
      </c>
      <c r="H419" s="410"/>
      <c r="I419" s="411"/>
      <c r="J419" s="469" t="s">
        <v>344</v>
      </c>
      <c r="K419" s="352">
        <v>500</v>
      </c>
      <c r="L419" s="353"/>
      <c r="M419" s="353"/>
      <c r="N419" s="353"/>
      <c r="O419" s="353"/>
      <c r="P419" s="353"/>
      <c r="Q419" s="330">
        <f>SUM(K419:P419)</f>
        <v>500</v>
      </c>
      <c r="R419" s="306"/>
      <c r="S419" s="282"/>
    </row>
    <row r="420" spans="5:19" ht="15.75">
      <c r="E420" s="331" t="s">
        <v>340</v>
      </c>
      <c r="F420" s="332" t="s">
        <v>5</v>
      </c>
      <c r="G420" s="333" t="s">
        <v>59</v>
      </c>
      <c r="H420" s="410"/>
      <c r="I420" s="411"/>
      <c r="J420" s="469" t="s">
        <v>345</v>
      </c>
      <c r="K420" s="352">
        <v>500</v>
      </c>
      <c r="L420" s="353"/>
      <c r="M420" s="353"/>
      <c r="N420" s="353"/>
      <c r="O420" s="353"/>
      <c r="P420" s="353"/>
      <c r="Q420" s="330">
        <f>SUM(K420:P420)</f>
        <v>500</v>
      </c>
      <c r="R420" s="306"/>
      <c r="S420" s="282"/>
    </row>
    <row r="421" spans="5:19" ht="15.75">
      <c r="E421" s="407"/>
      <c r="F421" s="382"/>
      <c r="G421" s="440"/>
      <c r="H421" s="410"/>
      <c r="I421" s="411"/>
      <c r="J421" s="468"/>
      <c r="K421" s="352"/>
      <c r="L421" s="353"/>
      <c r="M421" s="353"/>
      <c r="N421" s="353"/>
      <c r="O421" s="353"/>
      <c r="P421" s="353"/>
      <c r="Q421" s="354"/>
      <c r="R421" s="306"/>
      <c r="S421" s="282"/>
    </row>
    <row r="422" spans="5:19" ht="15.75">
      <c r="E422" s="302">
        <v>29</v>
      </c>
      <c r="F422" s="299"/>
      <c r="G422" s="404"/>
      <c r="H422" s="403"/>
      <c r="I422" s="405"/>
      <c r="J422" s="465" t="s">
        <v>346</v>
      </c>
      <c r="K422" s="303">
        <f aca="true" t="shared" si="96" ref="K422:P422">SUM(K423+K424+K425+K426+K427+K431+K434+K437)</f>
        <v>3000</v>
      </c>
      <c r="L422" s="304">
        <f t="shared" si="96"/>
        <v>0</v>
      </c>
      <c r="M422" s="304">
        <f t="shared" si="96"/>
        <v>0</v>
      </c>
      <c r="N422" s="304">
        <f t="shared" si="96"/>
        <v>0</v>
      </c>
      <c r="O422" s="304">
        <f t="shared" si="96"/>
        <v>0</v>
      </c>
      <c r="P422" s="304">
        <f t="shared" si="96"/>
        <v>0</v>
      </c>
      <c r="Q422" s="305">
        <f>SUM(K422+L422+M422+N422+O422+P422)</f>
        <v>3000</v>
      </c>
      <c r="R422" s="306"/>
      <c r="S422" s="282"/>
    </row>
    <row r="423" spans="5:19" ht="15.75">
      <c r="E423" s="406">
        <v>29</v>
      </c>
      <c r="F423" s="308" t="s">
        <v>2</v>
      </c>
      <c r="G423" s="397"/>
      <c r="H423" s="398"/>
      <c r="I423" s="399"/>
      <c r="J423" s="432" t="s">
        <v>347</v>
      </c>
      <c r="K423" s="312"/>
      <c r="L423" s="313"/>
      <c r="M423" s="313"/>
      <c r="N423" s="313"/>
      <c r="O423" s="313"/>
      <c r="P423" s="313"/>
      <c r="Q423" s="314">
        <f>SUM(K423:P423)</f>
        <v>0</v>
      </c>
      <c r="R423" s="306"/>
      <c r="S423" s="282"/>
    </row>
    <row r="424" spans="5:19" ht="15.75">
      <c r="E424" s="406">
        <v>29</v>
      </c>
      <c r="F424" s="308" t="s">
        <v>3</v>
      </c>
      <c r="G424" s="397"/>
      <c r="H424" s="398"/>
      <c r="I424" s="399"/>
      <c r="J424" s="432" t="s">
        <v>348</v>
      </c>
      <c r="K424" s="312"/>
      <c r="L424" s="313"/>
      <c r="M424" s="313"/>
      <c r="N424" s="313"/>
      <c r="O424" s="313"/>
      <c r="P424" s="313"/>
      <c r="Q424" s="314">
        <f>SUM(K424:P424)</f>
        <v>0</v>
      </c>
      <c r="R424" s="306"/>
      <c r="S424" s="282"/>
    </row>
    <row r="425" spans="5:19" ht="15.75">
      <c r="E425" s="406">
        <v>29</v>
      </c>
      <c r="F425" s="308" t="s">
        <v>4</v>
      </c>
      <c r="G425" s="397"/>
      <c r="H425" s="398"/>
      <c r="I425" s="399"/>
      <c r="J425" s="432" t="s">
        <v>349</v>
      </c>
      <c r="K425" s="312"/>
      <c r="L425" s="313"/>
      <c r="M425" s="313"/>
      <c r="N425" s="313"/>
      <c r="O425" s="313"/>
      <c r="P425" s="313"/>
      <c r="Q425" s="487">
        <f>SUM(K425:P425)</f>
        <v>0</v>
      </c>
      <c r="R425" s="306"/>
      <c r="S425" s="282"/>
    </row>
    <row r="426" spans="5:19" ht="15.75">
      <c r="E426" s="406">
        <v>29</v>
      </c>
      <c r="F426" s="308" t="s">
        <v>5</v>
      </c>
      <c r="G426" s="397"/>
      <c r="H426" s="398"/>
      <c r="I426" s="399"/>
      <c r="J426" s="432" t="s">
        <v>350</v>
      </c>
      <c r="K426" s="312">
        <v>1000</v>
      </c>
      <c r="L426" s="313"/>
      <c r="M426" s="313"/>
      <c r="N426" s="313"/>
      <c r="O426" s="313"/>
      <c r="P426" s="313"/>
      <c r="Q426" s="487">
        <f>SUM(K426:P426)</f>
        <v>1000</v>
      </c>
      <c r="R426" s="306"/>
      <c r="S426" s="282"/>
    </row>
    <row r="427" spans="5:19" ht="15.75">
      <c r="E427" s="406">
        <v>29</v>
      </c>
      <c r="F427" s="308" t="s">
        <v>248</v>
      </c>
      <c r="G427" s="397"/>
      <c r="H427" s="398"/>
      <c r="I427" s="399"/>
      <c r="J427" s="432" t="s">
        <v>351</v>
      </c>
      <c r="K427" s="312">
        <f aca="true" t="shared" si="97" ref="K427:P427">SUM(K428:K430)</f>
        <v>1000</v>
      </c>
      <c r="L427" s="313">
        <f t="shared" si="97"/>
        <v>0</v>
      </c>
      <c r="M427" s="313">
        <f t="shared" si="97"/>
        <v>0</v>
      </c>
      <c r="N427" s="313">
        <f t="shared" si="97"/>
        <v>0</v>
      </c>
      <c r="O427" s="313">
        <f t="shared" si="97"/>
        <v>0</v>
      </c>
      <c r="P427" s="313">
        <f t="shared" si="97"/>
        <v>0</v>
      </c>
      <c r="Q427" s="314">
        <f>SUM(Q428:Q430)</f>
        <v>1000</v>
      </c>
      <c r="R427" s="306"/>
      <c r="S427" s="282"/>
    </row>
    <row r="428" spans="4:19" s="267" customFormat="1" ht="15.75">
      <c r="D428" s="266"/>
      <c r="E428" s="370">
        <v>29</v>
      </c>
      <c r="F428" s="324" t="s">
        <v>248</v>
      </c>
      <c r="G428" s="325" t="s">
        <v>20</v>
      </c>
      <c r="H428" s="392"/>
      <c r="I428" s="373"/>
      <c r="J428" s="338" t="s">
        <v>352</v>
      </c>
      <c r="K428" s="328">
        <v>500</v>
      </c>
      <c r="L428" s="329"/>
      <c r="M428" s="329"/>
      <c r="N428" s="329"/>
      <c r="O428" s="329"/>
      <c r="P428" s="329"/>
      <c r="Q428" s="330">
        <f aca="true" t="shared" si="98" ref="Q428:Q435">SUM(K428:P428)</f>
        <v>500</v>
      </c>
      <c r="R428" s="385"/>
      <c r="S428" s="280"/>
    </row>
    <row r="429" spans="4:19" s="267" customFormat="1" ht="15.75">
      <c r="D429" s="266"/>
      <c r="E429" s="370">
        <v>29</v>
      </c>
      <c r="F429" s="324" t="s">
        <v>248</v>
      </c>
      <c r="G429" s="325" t="s">
        <v>23</v>
      </c>
      <c r="H429" s="392"/>
      <c r="I429" s="373"/>
      <c r="J429" s="338" t="s">
        <v>353</v>
      </c>
      <c r="K429" s="328"/>
      <c r="L429" s="329"/>
      <c r="M429" s="329"/>
      <c r="N429" s="329"/>
      <c r="O429" s="329"/>
      <c r="P429" s="329"/>
      <c r="Q429" s="330">
        <f t="shared" si="98"/>
        <v>0</v>
      </c>
      <c r="R429" s="385"/>
      <c r="S429" s="280"/>
    </row>
    <row r="430" spans="4:19" s="267" customFormat="1" ht="15.75">
      <c r="D430" s="266"/>
      <c r="E430" s="370">
        <v>29</v>
      </c>
      <c r="F430" s="324" t="s">
        <v>248</v>
      </c>
      <c r="G430" s="325" t="s">
        <v>59</v>
      </c>
      <c r="H430" s="392"/>
      <c r="I430" s="373"/>
      <c r="J430" s="338" t="s">
        <v>208</v>
      </c>
      <c r="K430" s="328">
        <v>500</v>
      </c>
      <c r="L430" s="329"/>
      <c r="M430" s="329"/>
      <c r="N430" s="329"/>
      <c r="O430" s="329"/>
      <c r="P430" s="329"/>
      <c r="Q430" s="330">
        <f t="shared" si="98"/>
        <v>500</v>
      </c>
      <c r="R430" s="385"/>
      <c r="S430" s="280"/>
    </row>
    <row r="431" spans="5:19" ht="15.75">
      <c r="E431" s="406">
        <v>29</v>
      </c>
      <c r="F431" s="308" t="s">
        <v>258</v>
      </c>
      <c r="G431" s="397"/>
      <c r="H431" s="398"/>
      <c r="I431" s="399"/>
      <c r="J431" s="432" t="s">
        <v>354</v>
      </c>
      <c r="K431" s="312">
        <f aca="true" t="shared" si="99" ref="K431:P431">SUM(K432:K433)</f>
        <v>1000</v>
      </c>
      <c r="L431" s="313">
        <f t="shared" si="99"/>
        <v>0</v>
      </c>
      <c r="M431" s="313">
        <f t="shared" si="99"/>
        <v>0</v>
      </c>
      <c r="N431" s="313">
        <f t="shared" si="99"/>
        <v>0</v>
      </c>
      <c r="O431" s="313">
        <f t="shared" si="99"/>
        <v>0</v>
      </c>
      <c r="P431" s="313">
        <f t="shared" si="99"/>
        <v>0</v>
      </c>
      <c r="Q431" s="487">
        <f t="shared" si="98"/>
        <v>1000</v>
      </c>
      <c r="R431" s="306"/>
      <c r="S431" s="282"/>
    </row>
    <row r="432" spans="4:19" s="267" customFormat="1" ht="15.75">
      <c r="D432" s="266"/>
      <c r="E432" s="370">
        <v>29</v>
      </c>
      <c r="F432" s="324" t="s">
        <v>258</v>
      </c>
      <c r="G432" s="325" t="s">
        <v>20</v>
      </c>
      <c r="H432" s="392"/>
      <c r="I432" s="373"/>
      <c r="J432" s="338" t="s">
        <v>355</v>
      </c>
      <c r="K432" s="328">
        <v>1000</v>
      </c>
      <c r="L432" s="329"/>
      <c r="M432" s="329"/>
      <c r="N432" s="329"/>
      <c r="O432" s="329"/>
      <c r="P432" s="329"/>
      <c r="Q432" s="330">
        <f t="shared" si="98"/>
        <v>1000</v>
      </c>
      <c r="R432" s="385"/>
      <c r="S432" s="280"/>
    </row>
    <row r="433" spans="4:19" s="267" customFormat="1" ht="15.75">
      <c r="D433" s="266"/>
      <c r="E433" s="370">
        <v>29</v>
      </c>
      <c r="F433" s="324" t="s">
        <v>258</v>
      </c>
      <c r="G433" s="325" t="s">
        <v>23</v>
      </c>
      <c r="H433" s="392"/>
      <c r="I433" s="373"/>
      <c r="J433" s="338" t="s">
        <v>356</v>
      </c>
      <c r="K433" s="328">
        <v>0</v>
      </c>
      <c r="L433" s="329"/>
      <c r="M433" s="329"/>
      <c r="N433" s="329"/>
      <c r="O433" s="329"/>
      <c r="P433" s="329"/>
      <c r="Q433" s="330">
        <f t="shared" si="98"/>
        <v>0</v>
      </c>
      <c r="R433" s="385"/>
      <c r="S433" s="280"/>
    </row>
    <row r="434" spans="5:20" ht="15.75">
      <c r="E434" s="406">
        <v>29</v>
      </c>
      <c r="F434" s="308" t="s">
        <v>267</v>
      </c>
      <c r="G434" s="397"/>
      <c r="H434" s="398"/>
      <c r="I434" s="399"/>
      <c r="J434" s="432" t="s">
        <v>357</v>
      </c>
      <c r="K434" s="312">
        <f aca="true" t="shared" si="100" ref="K434:P434">SUM(K435:K436)</f>
        <v>0</v>
      </c>
      <c r="L434" s="313">
        <f t="shared" si="100"/>
        <v>0</v>
      </c>
      <c r="M434" s="313">
        <f t="shared" si="100"/>
        <v>0</v>
      </c>
      <c r="N434" s="313">
        <f t="shared" si="100"/>
        <v>0</v>
      </c>
      <c r="O434" s="313">
        <f t="shared" si="100"/>
        <v>0</v>
      </c>
      <c r="P434" s="313">
        <f t="shared" si="100"/>
        <v>0</v>
      </c>
      <c r="Q434" s="487">
        <f t="shared" si="98"/>
        <v>0</v>
      </c>
      <c r="R434" s="306"/>
      <c r="S434" s="285"/>
      <c r="T434" s="263"/>
    </row>
    <row r="435" spans="4:20" s="267" customFormat="1" ht="15.75">
      <c r="D435" s="266"/>
      <c r="E435" s="370">
        <v>29</v>
      </c>
      <c r="F435" s="324" t="s">
        <v>267</v>
      </c>
      <c r="G435" s="325" t="s">
        <v>20</v>
      </c>
      <c r="H435" s="392"/>
      <c r="I435" s="373"/>
      <c r="J435" s="338" t="s">
        <v>358</v>
      </c>
      <c r="K435" s="328"/>
      <c r="L435" s="329"/>
      <c r="M435" s="329"/>
      <c r="N435" s="329"/>
      <c r="O435" s="329"/>
      <c r="P435" s="329"/>
      <c r="Q435" s="330">
        <f t="shared" si="98"/>
        <v>0</v>
      </c>
      <c r="R435" s="385"/>
      <c r="S435" s="286"/>
      <c r="T435" s="272"/>
    </row>
    <row r="436" spans="4:19" s="267" customFormat="1" ht="15.75">
      <c r="D436" s="266"/>
      <c r="E436" s="370">
        <v>29</v>
      </c>
      <c r="F436" s="324" t="s">
        <v>267</v>
      </c>
      <c r="G436" s="325" t="s">
        <v>23</v>
      </c>
      <c r="H436" s="392"/>
      <c r="I436" s="373"/>
      <c r="J436" s="338" t="s">
        <v>359</v>
      </c>
      <c r="K436" s="328"/>
      <c r="L436" s="329"/>
      <c r="M436" s="329"/>
      <c r="N436" s="329"/>
      <c r="O436" s="329"/>
      <c r="P436" s="329"/>
      <c r="Q436" s="330">
        <f aca="true" t="shared" si="101" ref="Q436:Q487">SUM(K436:P436)</f>
        <v>0</v>
      </c>
      <c r="R436" s="385"/>
      <c r="S436" s="280"/>
    </row>
    <row r="437" spans="5:19" ht="15.75">
      <c r="E437" s="406">
        <v>29</v>
      </c>
      <c r="F437" s="308" t="s">
        <v>338</v>
      </c>
      <c r="G437" s="309"/>
      <c r="H437" s="398"/>
      <c r="I437" s="399"/>
      <c r="J437" s="432" t="s">
        <v>360</v>
      </c>
      <c r="K437" s="312"/>
      <c r="L437" s="313"/>
      <c r="M437" s="313"/>
      <c r="N437" s="313"/>
      <c r="O437" s="313"/>
      <c r="P437" s="313"/>
      <c r="Q437" s="314">
        <f t="shared" si="101"/>
        <v>0</v>
      </c>
      <c r="R437" s="306"/>
      <c r="S437" s="282"/>
    </row>
    <row r="438" spans="5:19" ht="15.75">
      <c r="E438" s="407"/>
      <c r="F438" s="382"/>
      <c r="G438" s="440"/>
      <c r="H438" s="410"/>
      <c r="I438" s="411"/>
      <c r="J438" s="468"/>
      <c r="K438" s="352"/>
      <c r="L438" s="353"/>
      <c r="M438" s="353"/>
      <c r="N438" s="353"/>
      <c r="O438" s="353"/>
      <c r="P438" s="353"/>
      <c r="Q438" s="354"/>
      <c r="R438" s="306"/>
      <c r="S438" s="282"/>
    </row>
    <row r="439" spans="5:19" ht="15.75">
      <c r="E439" s="302">
        <v>30</v>
      </c>
      <c r="F439" s="299"/>
      <c r="G439" s="404"/>
      <c r="H439" s="403"/>
      <c r="I439" s="405"/>
      <c r="J439" s="465" t="s">
        <v>361</v>
      </c>
      <c r="K439" s="303">
        <f aca="true" t="shared" si="102" ref="K439:P439">SUM(K440+K447+K448+K449)</f>
        <v>0</v>
      </c>
      <c r="L439" s="304">
        <f t="shared" si="102"/>
        <v>0</v>
      </c>
      <c r="M439" s="304">
        <f t="shared" si="102"/>
        <v>0</v>
      </c>
      <c r="N439" s="304">
        <f t="shared" si="102"/>
        <v>0</v>
      </c>
      <c r="O439" s="304">
        <f t="shared" si="102"/>
        <v>0</v>
      </c>
      <c r="P439" s="304">
        <f t="shared" si="102"/>
        <v>0</v>
      </c>
      <c r="Q439" s="305">
        <f t="shared" si="101"/>
        <v>0</v>
      </c>
      <c r="R439" s="306"/>
      <c r="S439" s="282"/>
    </row>
    <row r="440" spans="5:19" ht="15.75">
      <c r="E440" s="406">
        <v>30</v>
      </c>
      <c r="F440" s="308" t="s">
        <v>2</v>
      </c>
      <c r="G440" s="397"/>
      <c r="H440" s="398"/>
      <c r="I440" s="399"/>
      <c r="J440" s="432" t="s">
        <v>362</v>
      </c>
      <c r="K440" s="312">
        <f aca="true" t="shared" si="103" ref="K440:P440">SUM(K441:K446)</f>
        <v>0</v>
      </c>
      <c r="L440" s="313">
        <f t="shared" si="103"/>
        <v>0</v>
      </c>
      <c r="M440" s="313">
        <f t="shared" si="103"/>
        <v>0</v>
      </c>
      <c r="N440" s="313">
        <f t="shared" si="103"/>
        <v>0</v>
      </c>
      <c r="O440" s="313">
        <f t="shared" si="103"/>
        <v>0</v>
      </c>
      <c r="P440" s="313">
        <f t="shared" si="103"/>
        <v>0</v>
      </c>
      <c r="Q440" s="314">
        <f t="shared" si="101"/>
        <v>0</v>
      </c>
      <c r="R440" s="306"/>
      <c r="S440" s="282"/>
    </row>
    <row r="441" spans="4:19" s="267" customFormat="1" ht="15.75">
      <c r="D441" s="266"/>
      <c r="E441" s="370">
        <v>30</v>
      </c>
      <c r="F441" s="324" t="s">
        <v>2</v>
      </c>
      <c r="G441" s="325" t="s">
        <v>20</v>
      </c>
      <c r="H441" s="392"/>
      <c r="I441" s="373"/>
      <c r="J441" s="338" t="s">
        <v>363</v>
      </c>
      <c r="K441" s="328"/>
      <c r="L441" s="329"/>
      <c r="M441" s="329"/>
      <c r="N441" s="329"/>
      <c r="O441" s="329"/>
      <c r="P441" s="329"/>
      <c r="Q441" s="330">
        <f t="shared" si="101"/>
        <v>0</v>
      </c>
      <c r="R441" s="385"/>
      <c r="S441" s="280"/>
    </row>
    <row r="442" spans="4:19" s="267" customFormat="1" ht="15.75">
      <c r="D442" s="266"/>
      <c r="E442" s="370">
        <v>30</v>
      </c>
      <c r="F442" s="324" t="s">
        <v>2</v>
      </c>
      <c r="G442" s="325" t="s">
        <v>23</v>
      </c>
      <c r="H442" s="392"/>
      <c r="I442" s="373"/>
      <c r="J442" s="338" t="s">
        <v>364</v>
      </c>
      <c r="K442" s="328"/>
      <c r="L442" s="329"/>
      <c r="M442" s="329"/>
      <c r="N442" s="329"/>
      <c r="O442" s="329"/>
      <c r="P442" s="329"/>
      <c r="Q442" s="330">
        <f t="shared" si="101"/>
        <v>0</v>
      </c>
      <c r="R442" s="385"/>
      <c r="S442" s="280"/>
    </row>
    <row r="443" spans="4:19" s="267" customFormat="1" ht="15.75">
      <c r="D443" s="266"/>
      <c r="E443" s="370">
        <v>30</v>
      </c>
      <c r="F443" s="324" t="s">
        <v>2</v>
      </c>
      <c r="G443" s="325" t="s">
        <v>27</v>
      </c>
      <c r="H443" s="392"/>
      <c r="I443" s="373"/>
      <c r="J443" s="338" t="s">
        <v>365</v>
      </c>
      <c r="K443" s="328"/>
      <c r="L443" s="329"/>
      <c r="M443" s="329"/>
      <c r="N443" s="329"/>
      <c r="O443" s="329"/>
      <c r="P443" s="329"/>
      <c r="Q443" s="330">
        <f t="shared" si="101"/>
        <v>0</v>
      </c>
      <c r="R443" s="385"/>
      <c r="S443" s="280"/>
    </row>
    <row r="444" spans="4:19" s="267" customFormat="1" ht="15.75">
      <c r="D444" s="266"/>
      <c r="E444" s="370">
        <v>30</v>
      </c>
      <c r="F444" s="324" t="s">
        <v>2</v>
      </c>
      <c r="G444" s="325" t="s">
        <v>31</v>
      </c>
      <c r="H444" s="392"/>
      <c r="I444" s="373"/>
      <c r="J444" s="338" t="s">
        <v>366</v>
      </c>
      <c r="K444" s="328"/>
      <c r="L444" s="329"/>
      <c r="M444" s="329"/>
      <c r="N444" s="329"/>
      <c r="O444" s="329"/>
      <c r="P444" s="329"/>
      <c r="Q444" s="330">
        <f>SUM(K444:P444)</f>
        <v>0</v>
      </c>
      <c r="R444" s="385"/>
      <c r="S444" s="280"/>
    </row>
    <row r="445" spans="4:19" s="267" customFormat="1" ht="15.75">
      <c r="D445" s="266"/>
      <c r="E445" s="370">
        <v>30</v>
      </c>
      <c r="F445" s="324" t="s">
        <v>2</v>
      </c>
      <c r="G445" s="325" t="s">
        <v>37</v>
      </c>
      <c r="H445" s="392"/>
      <c r="I445" s="373"/>
      <c r="J445" s="338" t="s">
        <v>367</v>
      </c>
      <c r="K445" s="328"/>
      <c r="L445" s="329"/>
      <c r="M445" s="329"/>
      <c r="N445" s="329"/>
      <c r="O445" s="329"/>
      <c r="P445" s="329"/>
      <c r="Q445" s="330">
        <f t="shared" si="101"/>
        <v>0</v>
      </c>
      <c r="R445" s="385"/>
      <c r="S445" s="280"/>
    </row>
    <row r="446" spans="4:19" s="267" customFormat="1" ht="15.75">
      <c r="D446" s="266"/>
      <c r="E446" s="370">
        <v>30</v>
      </c>
      <c r="F446" s="324" t="s">
        <v>2</v>
      </c>
      <c r="G446" s="325" t="s">
        <v>59</v>
      </c>
      <c r="H446" s="392"/>
      <c r="I446" s="373"/>
      <c r="J446" s="338" t="s">
        <v>247</v>
      </c>
      <c r="K446" s="328"/>
      <c r="L446" s="329"/>
      <c r="M446" s="329"/>
      <c r="N446" s="329"/>
      <c r="O446" s="329"/>
      <c r="P446" s="329"/>
      <c r="Q446" s="330">
        <f t="shared" si="101"/>
        <v>0</v>
      </c>
      <c r="R446" s="385"/>
      <c r="S446" s="280"/>
    </row>
    <row r="447" spans="5:19" ht="15.75">
      <c r="E447" s="406">
        <v>30</v>
      </c>
      <c r="F447" s="308" t="s">
        <v>3</v>
      </c>
      <c r="G447" s="397"/>
      <c r="H447" s="398"/>
      <c r="I447" s="399"/>
      <c r="J447" s="432" t="s">
        <v>368</v>
      </c>
      <c r="K447" s="312"/>
      <c r="L447" s="313"/>
      <c r="M447" s="313"/>
      <c r="N447" s="313"/>
      <c r="O447" s="313"/>
      <c r="P447" s="313"/>
      <c r="Q447" s="314">
        <f t="shared" si="101"/>
        <v>0</v>
      </c>
      <c r="R447" s="306"/>
      <c r="S447" s="282"/>
    </row>
    <row r="448" spans="5:19" ht="15.75">
      <c r="E448" s="406">
        <v>30</v>
      </c>
      <c r="F448" s="308" t="s">
        <v>4</v>
      </c>
      <c r="G448" s="309"/>
      <c r="H448" s="398"/>
      <c r="I448" s="399"/>
      <c r="J448" s="432" t="s">
        <v>369</v>
      </c>
      <c r="K448" s="312"/>
      <c r="L448" s="313"/>
      <c r="M448" s="313"/>
      <c r="N448" s="313"/>
      <c r="O448" s="313"/>
      <c r="P448" s="313"/>
      <c r="Q448" s="314">
        <f t="shared" si="101"/>
        <v>0</v>
      </c>
      <c r="R448" s="306"/>
      <c r="S448" s="282"/>
    </row>
    <row r="449" spans="5:19" ht="15.75">
      <c r="E449" s="406">
        <v>30</v>
      </c>
      <c r="F449" s="308" t="s">
        <v>338</v>
      </c>
      <c r="G449" s="309"/>
      <c r="H449" s="398"/>
      <c r="I449" s="399"/>
      <c r="J449" s="432" t="s">
        <v>370</v>
      </c>
      <c r="K449" s="312"/>
      <c r="L449" s="313"/>
      <c r="M449" s="313"/>
      <c r="N449" s="313"/>
      <c r="O449" s="313"/>
      <c r="P449" s="313"/>
      <c r="Q449" s="314">
        <f t="shared" si="101"/>
        <v>0</v>
      </c>
      <c r="R449" s="306"/>
      <c r="S449" s="282"/>
    </row>
    <row r="450" spans="5:19" ht="15.75">
      <c r="E450" s="407"/>
      <c r="F450" s="382"/>
      <c r="G450" s="440"/>
      <c r="H450" s="410"/>
      <c r="I450" s="411"/>
      <c r="J450" s="468"/>
      <c r="K450" s="352"/>
      <c r="L450" s="353"/>
      <c r="M450" s="353"/>
      <c r="N450" s="353"/>
      <c r="O450" s="353"/>
      <c r="P450" s="353"/>
      <c r="Q450" s="354"/>
      <c r="R450" s="306"/>
      <c r="S450" s="282"/>
    </row>
    <row r="451" spans="5:19" ht="15.75">
      <c r="E451" s="302">
        <v>31</v>
      </c>
      <c r="F451" s="299"/>
      <c r="G451" s="404"/>
      <c r="H451" s="403"/>
      <c r="I451" s="405"/>
      <c r="J451" s="465" t="s">
        <v>371</v>
      </c>
      <c r="K451" s="303">
        <f aca="true" t="shared" si="104" ref="K451:P451">SUM(K452+K455+K464)</f>
        <v>46000</v>
      </c>
      <c r="L451" s="304">
        <f t="shared" si="104"/>
        <v>0</v>
      </c>
      <c r="M451" s="304">
        <f t="shared" si="104"/>
        <v>0</v>
      </c>
      <c r="N451" s="304">
        <f t="shared" si="104"/>
        <v>0</v>
      </c>
      <c r="O451" s="304">
        <f t="shared" si="104"/>
        <v>0</v>
      </c>
      <c r="P451" s="304">
        <f t="shared" si="104"/>
        <v>0</v>
      </c>
      <c r="Q451" s="305">
        <f>SUM(K451+L451+M451+N451+O451+P451)</f>
        <v>46000</v>
      </c>
      <c r="R451" s="306"/>
      <c r="S451" s="282"/>
    </row>
    <row r="452" spans="5:19" ht="15.75">
      <c r="E452" s="406">
        <v>31</v>
      </c>
      <c r="F452" s="308" t="s">
        <v>2</v>
      </c>
      <c r="G452" s="397"/>
      <c r="H452" s="398"/>
      <c r="I452" s="399"/>
      <c r="J452" s="432" t="s">
        <v>372</v>
      </c>
      <c r="K452" s="312">
        <f aca="true" t="shared" si="105" ref="K452:P452">SUM(K453:K454)</f>
        <v>0</v>
      </c>
      <c r="L452" s="313">
        <f t="shared" si="105"/>
        <v>0</v>
      </c>
      <c r="M452" s="313">
        <f t="shared" si="105"/>
        <v>0</v>
      </c>
      <c r="N452" s="313">
        <f t="shared" si="105"/>
        <v>0</v>
      </c>
      <c r="O452" s="313">
        <f t="shared" si="105"/>
        <v>0</v>
      </c>
      <c r="P452" s="313">
        <f t="shared" si="105"/>
        <v>0</v>
      </c>
      <c r="Q452" s="314">
        <f t="shared" si="101"/>
        <v>0</v>
      </c>
      <c r="R452" s="306"/>
      <c r="S452" s="282"/>
    </row>
    <row r="453" spans="5:19" ht="15.75">
      <c r="E453" s="370">
        <v>31</v>
      </c>
      <c r="F453" s="324" t="s">
        <v>2</v>
      </c>
      <c r="G453" s="325" t="s">
        <v>20</v>
      </c>
      <c r="H453" s="392"/>
      <c r="I453" s="373"/>
      <c r="J453" s="338" t="s">
        <v>373</v>
      </c>
      <c r="K453" s="352"/>
      <c r="L453" s="353"/>
      <c r="M453" s="353"/>
      <c r="N453" s="353"/>
      <c r="O453" s="353"/>
      <c r="P453" s="353"/>
      <c r="Q453" s="354">
        <f t="shared" si="101"/>
        <v>0</v>
      </c>
      <c r="R453" s="306"/>
      <c r="S453" s="282"/>
    </row>
    <row r="454" spans="5:19" ht="15.75">
      <c r="E454" s="370">
        <v>31</v>
      </c>
      <c r="F454" s="324" t="s">
        <v>2</v>
      </c>
      <c r="G454" s="325" t="s">
        <v>23</v>
      </c>
      <c r="H454" s="392"/>
      <c r="I454" s="373"/>
      <c r="J454" s="338" t="s">
        <v>374</v>
      </c>
      <c r="K454" s="352">
        <v>0</v>
      </c>
      <c r="L454" s="353"/>
      <c r="M454" s="353"/>
      <c r="N454" s="353"/>
      <c r="O454" s="353"/>
      <c r="P454" s="353"/>
      <c r="Q454" s="354">
        <f t="shared" si="101"/>
        <v>0</v>
      </c>
      <c r="R454" s="306"/>
      <c r="S454" s="282"/>
    </row>
    <row r="455" spans="5:19" ht="15.75">
      <c r="E455" s="406">
        <v>31</v>
      </c>
      <c r="F455" s="308" t="s">
        <v>3</v>
      </c>
      <c r="G455" s="397"/>
      <c r="H455" s="398"/>
      <c r="I455" s="399"/>
      <c r="J455" s="432" t="s">
        <v>375</v>
      </c>
      <c r="K455" s="312">
        <f aca="true" t="shared" si="106" ref="K455:P455">SUM(K456:K463)</f>
        <v>46000</v>
      </c>
      <c r="L455" s="313">
        <f t="shared" si="106"/>
        <v>0</v>
      </c>
      <c r="M455" s="313">
        <f t="shared" si="106"/>
        <v>0</v>
      </c>
      <c r="N455" s="313">
        <f t="shared" si="106"/>
        <v>0</v>
      </c>
      <c r="O455" s="313">
        <f t="shared" si="106"/>
        <v>0</v>
      </c>
      <c r="P455" s="313">
        <f t="shared" si="106"/>
        <v>0</v>
      </c>
      <c r="Q455" s="314">
        <f>SUM(Q456:Q463)</f>
        <v>46000</v>
      </c>
      <c r="R455" s="306"/>
      <c r="S455" s="282"/>
    </row>
    <row r="456" spans="5:19" ht="15.75">
      <c r="E456" s="370">
        <v>31</v>
      </c>
      <c r="F456" s="324" t="s">
        <v>3</v>
      </c>
      <c r="G456" s="325" t="s">
        <v>20</v>
      </c>
      <c r="H456" s="392"/>
      <c r="I456" s="373"/>
      <c r="J456" s="338" t="s">
        <v>373</v>
      </c>
      <c r="K456" s="352"/>
      <c r="L456" s="353"/>
      <c r="M456" s="353"/>
      <c r="N456" s="353"/>
      <c r="O456" s="353"/>
      <c r="P456" s="353"/>
      <c r="Q456" s="354">
        <f t="shared" si="101"/>
        <v>0</v>
      </c>
      <c r="R456" s="306"/>
      <c r="S456" s="282"/>
    </row>
    <row r="457" spans="5:19" ht="15.75">
      <c r="E457" s="370">
        <v>31</v>
      </c>
      <c r="F457" s="324" t="s">
        <v>3</v>
      </c>
      <c r="G457" s="325" t="s">
        <v>23</v>
      </c>
      <c r="H457" s="392"/>
      <c r="I457" s="373"/>
      <c r="J457" s="338" t="s">
        <v>374</v>
      </c>
      <c r="K457" s="352">
        <v>10000</v>
      </c>
      <c r="L457" s="353"/>
      <c r="M457" s="353"/>
      <c r="N457" s="353"/>
      <c r="O457" s="353"/>
      <c r="P457" s="353"/>
      <c r="Q457" s="354">
        <f t="shared" si="101"/>
        <v>10000</v>
      </c>
      <c r="R457" s="306"/>
      <c r="S457" s="282"/>
    </row>
    <row r="458" spans="5:19" ht="15.75">
      <c r="E458" s="370">
        <v>31</v>
      </c>
      <c r="F458" s="324" t="s">
        <v>3</v>
      </c>
      <c r="G458" s="325" t="s">
        <v>27</v>
      </c>
      <c r="H458" s="392"/>
      <c r="I458" s="373"/>
      <c r="J458" s="338" t="s">
        <v>376</v>
      </c>
      <c r="K458" s="352"/>
      <c r="L458" s="353"/>
      <c r="M458" s="353"/>
      <c r="N458" s="353"/>
      <c r="O458" s="353"/>
      <c r="P458" s="353"/>
      <c r="Q458" s="354">
        <f t="shared" si="101"/>
        <v>0</v>
      </c>
      <c r="R458" s="306"/>
      <c r="S458" s="282"/>
    </row>
    <row r="459" spans="5:19" ht="15.75">
      <c r="E459" s="370">
        <v>31</v>
      </c>
      <c r="F459" s="324" t="s">
        <v>3</v>
      </c>
      <c r="G459" s="325" t="s">
        <v>31</v>
      </c>
      <c r="H459" s="392"/>
      <c r="I459" s="373"/>
      <c r="J459" s="338" t="s">
        <v>377</v>
      </c>
      <c r="K459" s="352">
        <v>36000</v>
      </c>
      <c r="L459" s="353"/>
      <c r="M459" s="353"/>
      <c r="N459" s="353"/>
      <c r="O459" s="353"/>
      <c r="P459" s="353"/>
      <c r="Q459" s="354">
        <f t="shared" si="101"/>
        <v>36000</v>
      </c>
      <c r="R459" s="306" t="s">
        <v>543</v>
      </c>
      <c r="S459" s="282" t="s">
        <v>563</v>
      </c>
    </row>
    <row r="460" spans="5:19" ht="15.75">
      <c r="E460" s="370">
        <v>31</v>
      </c>
      <c r="F460" s="324" t="s">
        <v>3</v>
      </c>
      <c r="G460" s="325" t="s">
        <v>37</v>
      </c>
      <c r="H460" s="392"/>
      <c r="I460" s="373"/>
      <c r="J460" s="338" t="s">
        <v>378</v>
      </c>
      <c r="K460" s="352"/>
      <c r="L460" s="353"/>
      <c r="M460" s="353"/>
      <c r="N460" s="353"/>
      <c r="O460" s="353"/>
      <c r="P460" s="353"/>
      <c r="Q460" s="354">
        <f t="shared" si="101"/>
        <v>0</v>
      </c>
      <c r="R460" s="306"/>
      <c r="S460" s="282"/>
    </row>
    <row r="461" spans="5:19" ht="15.75">
      <c r="E461" s="370">
        <v>31</v>
      </c>
      <c r="F461" s="324" t="s">
        <v>3</v>
      </c>
      <c r="G461" s="325" t="s">
        <v>39</v>
      </c>
      <c r="H461" s="392"/>
      <c r="I461" s="373"/>
      <c r="J461" s="338" t="s">
        <v>379</v>
      </c>
      <c r="K461" s="352"/>
      <c r="L461" s="353"/>
      <c r="M461" s="353"/>
      <c r="N461" s="353"/>
      <c r="O461" s="353"/>
      <c r="P461" s="353"/>
      <c r="Q461" s="354">
        <f t="shared" si="101"/>
        <v>0</v>
      </c>
      <c r="R461" s="306"/>
      <c r="S461" s="282"/>
    </row>
    <row r="462" spans="5:19" ht="15.75">
      <c r="E462" s="370">
        <v>31</v>
      </c>
      <c r="F462" s="324" t="s">
        <v>3</v>
      </c>
      <c r="G462" s="325" t="s">
        <v>41</v>
      </c>
      <c r="H462" s="392"/>
      <c r="I462" s="373"/>
      <c r="J462" s="338" t="s">
        <v>380</v>
      </c>
      <c r="K462" s="352"/>
      <c r="L462" s="353"/>
      <c r="M462" s="353"/>
      <c r="N462" s="353"/>
      <c r="O462" s="353"/>
      <c r="P462" s="353"/>
      <c r="Q462" s="354">
        <f t="shared" si="101"/>
        <v>0</v>
      </c>
      <c r="R462" s="306"/>
      <c r="S462" s="282"/>
    </row>
    <row r="463" spans="5:19" ht="15.75">
      <c r="E463" s="370">
        <v>31</v>
      </c>
      <c r="F463" s="324" t="s">
        <v>3</v>
      </c>
      <c r="G463" s="325" t="s">
        <v>59</v>
      </c>
      <c r="H463" s="392"/>
      <c r="I463" s="373"/>
      <c r="J463" s="338" t="s">
        <v>381</v>
      </c>
      <c r="K463" s="352"/>
      <c r="L463" s="353"/>
      <c r="M463" s="353"/>
      <c r="N463" s="353"/>
      <c r="O463" s="353"/>
      <c r="P463" s="353"/>
      <c r="Q463" s="354"/>
      <c r="R463" s="360"/>
      <c r="S463" s="284"/>
    </row>
    <row r="464" spans="5:19" ht="15.75">
      <c r="E464" s="406">
        <v>31</v>
      </c>
      <c r="F464" s="308" t="s">
        <v>4</v>
      </c>
      <c r="G464" s="397"/>
      <c r="H464" s="398"/>
      <c r="I464" s="399"/>
      <c r="J464" s="432" t="s">
        <v>382</v>
      </c>
      <c r="K464" s="312">
        <f aca="true" t="shared" si="107" ref="K464:P464">SUM(K465:K467)</f>
        <v>0</v>
      </c>
      <c r="L464" s="313">
        <f t="shared" si="107"/>
        <v>0</v>
      </c>
      <c r="M464" s="313">
        <f t="shared" si="107"/>
        <v>0</v>
      </c>
      <c r="N464" s="313">
        <f t="shared" si="107"/>
        <v>0</v>
      </c>
      <c r="O464" s="313">
        <f t="shared" si="107"/>
        <v>0</v>
      </c>
      <c r="P464" s="313">
        <f t="shared" si="107"/>
        <v>0</v>
      </c>
      <c r="Q464" s="314">
        <f t="shared" si="101"/>
        <v>0</v>
      </c>
      <c r="R464" s="306"/>
      <c r="S464" s="282"/>
    </row>
    <row r="465" spans="5:19" ht="15.75">
      <c r="E465" s="441">
        <v>31</v>
      </c>
      <c r="F465" s="324" t="s">
        <v>4</v>
      </c>
      <c r="G465" s="325" t="s">
        <v>20</v>
      </c>
      <c r="H465" s="392"/>
      <c r="I465" s="373"/>
      <c r="J465" s="338" t="s">
        <v>373</v>
      </c>
      <c r="K465" s="352"/>
      <c r="L465" s="353"/>
      <c r="M465" s="353"/>
      <c r="N465" s="353"/>
      <c r="O465" s="353"/>
      <c r="P465" s="353"/>
      <c r="Q465" s="354">
        <f t="shared" si="101"/>
        <v>0</v>
      </c>
      <c r="R465" s="306"/>
      <c r="S465" s="282"/>
    </row>
    <row r="466" spans="5:19" ht="15.75">
      <c r="E466" s="441">
        <v>31</v>
      </c>
      <c r="F466" s="324" t="s">
        <v>4</v>
      </c>
      <c r="G466" s="325" t="s">
        <v>23</v>
      </c>
      <c r="H466" s="392"/>
      <c r="I466" s="373"/>
      <c r="J466" s="338" t="s">
        <v>374</v>
      </c>
      <c r="K466" s="352"/>
      <c r="L466" s="353"/>
      <c r="M466" s="353"/>
      <c r="N466" s="353"/>
      <c r="O466" s="353"/>
      <c r="P466" s="353"/>
      <c r="Q466" s="354">
        <f t="shared" si="101"/>
        <v>0</v>
      </c>
      <c r="R466" s="306"/>
      <c r="S466" s="282"/>
    </row>
    <row r="467" spans="5:19" ht="15.75">
      <c r="E467" s="441">
        <v>31</v>
      </c>
      <c r="F467" s="324" t="s">
        <v>4</v>
      </c>
      <c r="G467" s="325" t="s">
        <v>27</v>
      </c>
      <c r="H467" s="392"/>
      <c r="I467" s="373"/>
      <c r="J467" s="338" t="s">
        <v>383</v>
      </c>
      <c r="K467" s="352"/>
      <c r="L467" s="353"/>
      <c r="M467" s="353"/>
      <c r="N467" s="353"/>
      <c r="O467" s="353"/>
      <c r="P467" s="353"/>
      <c r="Q467" s="354">
        <f t="shared" si="101"/>
        <v>0</v>
      </c>
      <c r="R467" s="306"/>
      <c r="S467" s="282"/>
    </row>
    <row r="468" spans="5:19" ht="15.75">
      <c r="E468" s="407"/>
      <c r="F468" s="410"/>
      <c r="G468" s="409"/>
      <c r="H468" s="410"/>
      <c r="I468" s="411"/>
      <c r="J468" s="468"/>
      <c r="K468" s="352"/>
      <c r="L468" s="353"/>
      <c r="M468" s="353"/>
      <c r="N468" s="353"/>
      <c r="O468" s="353"/>
      <c r="P468" s="353"/>
      <c r="Q468" s="354"/>
      <c r="R468" s="306"/>
      <c r="S468" s="282"/>
    </row>
    <row r="469" spans="5:19" ht="15.75">
      <c r="E469" s="302">
        <v>32</v>
      </c>
      <c r="F469" s="299"/>
      <c r="G469" s="404"/>
      <c r="H469" s="403"/>
      <c r="I469" s="405"/>
      <c r="J469" s="465" t="s">
        <v>384</v>
      </c>
      <c r="K469" s="303">
        <f aca="true" t="shared" si="108" ref="K469:P469">SUM(K470:K473)</f>
        <v>0</v>
      </c>
      <c r="L469" s="304">
        <f t="shared" si="108"/>
        <v>0</v>
      </c>
      <c r="M469" s="304">
        <f t="shared" si="108"/>
        <v>0</v>
      </c>
      <c r="N469" s="304">
        <f t="shared" si="108"/>
        <v>0</v>
      </c>
      <c r="O469" s="304">
        <f t="shared" si="108"/>
        <v>0</v>
      </c>
      <c r="P469" s="304">
        <f t="shared" si="108"/>
        <v>0</v>
      </c>
      <c r="Q469" s="305">
        <f t="shared" si="101"/>
        <v>0</v>
      </c>
      <c r="R469" s="306"/>
      <c r="S469" s="282"/>
    </row>
    <row r="470" spans="5:19" ht="15.75">
      <c r="E470" s="406">
        <v>32</v>
      </c>
      <c r="F470" s="308" t="s">
        <v>3</v>
      </c>
      <c r="G470" s="309"/>
      <c r="H470" s="398"/>
      <c r="I470" s="399"/>
      <c r="J470" s="432" t="s">
        <v>385</v>
      </c>
      <c r="K470" s="312"/>
      <c r="L470" s="313"/>
      <c r="M470" s="313"/>
      <c r="N470" s="313"/>
      <c r="O470" s="313"/>
      <c r="P470" s="313"/>
      <c r="Q470" s="314">
        <f t="shared" si="101"/>
        <v>0</v>
      </c>
      <c r="R470" s="306"/>
      <c r="S470" s="282"/>
    </row>
    <row r="471" spans="5:19" ht="15.75">
      <c r="E471" s="406">
        <v>32</v>
      </c>
      <c r="F471" s="308" t="s">
        <v>258</v>
      </c>
      <c r="G471" s="397"/>
      <c r="H471" s="398"/>
      <c r="I471" s="399"/>
      <c r="J471" s="432" t="s">
        <v>386</v>
      </c>
      <c r="K471" s="312"/>
      <c r="L471" s="313"/>
      <c r="M471" s="313"/>
      <c r="N471" s="313"/>
      <c r="O471" s="313"/>
      <c r="P471" s="313"/>
      <c r="Q471" s="314">
        <f t="shared" si="101"/>
        <v>0</v>
      </c>
      <c r="R471" s="306"/>
      <c r="S471" s="282"/>
    </row>
    <row r="472" spans="5:19" ht="15.75">
      <c r="E472" s="406">
        <v>32</v>
      </c>
      <c r="F472" s="308" t="s">
        <v>267</v>
      </c>
      <c r="G472" s="397"/>
      <c r="H472" s="398"/>
      <c r="I472" s="399"/>
      <c r="J472" s="432" t="s">
        <v>526</v>
      </c>
      <c r="K472" s="312"/>
      <c r="L472" s="313"/>
      <c r="M472" s="313"/>
      <c r="N472" s="313"/>
      <c r="O472" s="313"/>
      <c r="P472" s="313"/>
      <c r="Q472" s="314">
        <f t="shared" si="101"/>
        <v>0</v>
      </c>
      <c r="R472" s="306"/>
      <c r="S472" s="282"/>
    </row>
    <row r="473" spans="5:19" ht="15.75">
      <c r="E473" s="406">
        <v>32</v>
      </c>
      <c r="F473" s="308" t="s">
        <v>338</v>
      </c>
      <c r="G473" s="397"/>
      <c r="H473" s="398"/>
      <c r="I473" s="399"/>
      <c r="J473" s="432" t="s">
        <v>388</v>
      </c>
      <c r="K473" s="312"/>
      <c r="L473" s="313"/>
      <c r="M473" s="313"/>
      <c r="N473" s="313"/>
      <c r="O473" s="313"/>
      <c r="P473" s="313"/>
      <c r="Q473" s="314">
        <f t="shared" si="101"/>
        <v>0</v>
      </c>
      <c r="R473" s="306"/>
      <c r="S473" s="282"/>
    </row>
    <row r="474" spans="5:19" ht="15.75">
      <c r="E474" s="407"/>
      <c r="F474" s="382"/>
      <c r="G474" s="440"/>
      <c r="H474" s="410"/>
      <c r="I474" s="411"/>
      <c r="J474" s="468"/>
      <c r="K474" s="352"/>
      <c r="L474" s="353"/>
      <c r="M474" s="353"/>
      <c r="N474" s="353"/>
      <c r="O474" s="353"/>
      <c r="P474" s="353"/>
      <c r="Q474" s="354"/>
      <c r="R474" s="306"/>
      <c r="S474" s="282"/>
    </row>
    <row r="475" spans="5:19" ht="15.75">
      <c r="E475" s="298">
        <v>33</v>
      </c>
      <c r="F475" s="403"/>
      <c r="G475" s="404"/>
      <c r="H475" s="426"/>
      <c r="I475" s="405"/>
      <c r="J475" s="465" t="s">
        <v>389</v>
      </c>
      <c r="K475" s="303">
        <f aca="true" t="shared" si="109" ref="K475:P475">SUM(K476+K477+K484+K485+K486+K487)</f>
        <v>0</v>
      </c>
      <c r="L475" s="303">
        <f t="shared" si="109"/>
        <v>0</v>
      </c>
      <c r="M475" s="303">
        <f t="shared" si="109"/>
        <v>0</v>
      </c>
      <c r="N475" s="303">
        <f t="shared" si="109"/>
        <v>0</v>
      </c>
      <c r="O475" s="303">
        <f t="shared" si="109"/>
        <v>0</v>
      </c>
      <c r="P475" s="303">
        <f t="shared" si="109"/>
        <v>0</v>
      </c>
      <c r="Q475" s="305">
        <f t="shared" si="101"/>
        <v>0</v>
      </c>
      <c r="R475" s="306"/>
      <c r="S475" s="282"/>
    </row>
    <row r="476" spans="5:19" ht="15.75">
      <c r="E476" s="307">
        <v>33</v>
      </c>
      <c r="F476" s="308" t="s">
        <v>2</v>
      </c>
      <c r="G476" s="397"/>
      <c r="H476" s="398"/>
      <c r="I476" s="399"/>
      <c r="J476" s="432" t="s">
        <v>316</v>
      </c>
      <c r="K476" s="312"/>
      <c r="L476" s="313"/>
      <c r="M476" s="313"/>
      <c r="N476" s="313"/>
      <c r="O476" s="313"/>
      <c r="P476" s="313"/>
      <c r="Q476" s="314">
        <f t="shared" si="101"/>
        <v>0</v>
      </c>
      <c r="R476" s="306"/>
      <c r="S476" s="282"/>
    </row>
    <row r="477" spans="5:19" ht="15.75">
      <c r="E477" s="307">
        <v>33</v>
      </c>
      <c r="F477" s="308" t="s">
        <v>4</v>
      </c>
      <c r="G477" s="397"/>
      <c r="H477" s="398"/>
      <c r="I477" s="399"/>
      <c r="J477" s="432" t="s">
        <v>326</v>
      </c>
      <c r="K477" s="312">
        <f aca="true" t="shared" si="110" ref="K477:P477">SUM(K478:K483)</f>
        <v>0</v>
      </c>
      <c r="L477" s="313">
        <f t="shared" si="110"/>
        <v>0</v>
      </c>
      <c r="M477" s="313">
        <f t="shared" si="110"/>
        <v>0</v>
      </c>
      <c r="N477" s="313">
        <f t="shared" si="110"/>
        <v>0</v>
      </c>
      <c r="O477" s="313">
        <f t="shared" si="110"/>
        <v>0</v>
      </c>
      <c r="P477" s="313">
        <f t="shared" si="110"/>
        <v>0</v>
      </c>
      <c r="Q477" s="314">
        <f t="shared" si="101"/>
        <v>0</v>
      </c>
      <c r="R477" s="306"/>
      <c r="S477" s="282"/>
    </row>
    <row r="478" spans="5:19" ht="15.75">
      <c r="E478" s="331" t="s">
        <v>390</v>
      </c>
      <c r="F478" s="332" t="s">
        <v>4</v>
      </c>
      <c r="G478" s="333" t="s">
        <v>20</v>
      </c>
      <c r="H478" s="442"/>
      <c r="I478" s="425"/>
      <c r="J478" s="443" t="s">
        <v>527</v>
      </c>
      <c r="K478" s="352">
        <f aca="true" t="shared" si="111" ref="K478:P478">SUM(K479:K482)</f>
        <v>0</v>
      </c>
      <c r="L478" s="353">
        <f t="shared" si="111"/>
        <v>0</v>
      </c>
      <c r="M478" s="353">
        <f t="shared" si="111"/>
        <v>0</v>
      </c>
      <c r="N478" s="353">
        <f t="shared" si="111"/>
        <v>0</v>
      </c>
      <c r="O478" s="353">
        <f t="shared" si="111"/>
        <v>0</v>
      </c>
      <c r="P478" s="353">
        <f t="shared" si="111"/>
        <v>0</v>
      </c>
      <c r="Q478" s="354">
        <f t="shared" si="101"/>
        <v>0</v>
      </c>
      <c r="R478" s="306"/>
      <c r="S478" s="282"/>
    </row>
    <row r="479" spans="5:19" ht="15.75">
      <c r="E479" s="331" t="s">
        <v>390</v>
      </c>
      <c r="F479" s="332" t="s">
        <v>4</v>
      </c>
      <c r="G479" s="333" t="s">
        <v>20</v>
      </c>
      <c r="H479" s="332" t="s">
        <v>20</v>
      </c>
      <c r="I479" s="425"/>
      <c r="J479" s="416" t="s">
        <v>528</v>
      </c>
      <c r="K479" s="352"/>
      <c r="L479" s="353"/>
      <c r="M479" s="353"/>
      <c r="N479" s="353"/>
      <c r="O479" s="353"/>
      <c r="P479" s="353"/>
      <c r="Q479" s="354">
        <f t="shared" si="101"/>
        <v>0</v>
      </c>
      <c r="R479" s="306"/>
      <c r="S479" s="282"/>
    </row>
    <row r="480" spans="5:19" ht="15.75">
      <c r="E480" s="331" t="s">
        <v>390</v>
      </c>
      <c r="F480" s="332" t="s">
        <v>4</v>
      </c>
      <c r="G480" s="333" t="s">
        <v>20</v>
      </c>
      <c r="H480" s="332" t="s">
        <v>23</v>
      </c>
      <c r="I480" s="425"/>
      <c r="J480" s="416" t="s">
        <v>529</v>
      </c>
      <c r="K480" s="352"/>
      <c r="L480" s="353"/>
      <c r="M480" s="353"/>
      <c r="N480" s="353"/>
      <c r="O480" s="353"/>
      <c r="P480" s="353"/>
      <c r="Q480" s="354">
        <f t="shared" si="101"/>
        <v>0</v>
      </c>
      <c r="R480" s="306"/>
      <c r="S480" s="282"/>
    </row>
    <row r="481" spans="5:19" ht="15.75">
      <c r="E481" s="331" t="s">
        <v>390</v>
      </c>
      <c r="F481" s="332" t="s">
        <v>4</v>
      </c>
      <c r="G481" s="333" t="s">
        <v>20</v>
      </c>
      <c r="H481" s="332" t="s">
        <v>27</v>
      </c>
      <c r="I481" s="425"/>
      <c r="J481" s="416" t="s">
        <v>530</v>
      </c>
      <c r="K481" s="352"/>
      <c r="L481" s="353"/>
      <c r="M481" s="353"/>
      <c r="N481" s="353"/>
      <c r="O481" s="353"/>
      <c r="P481" s="353"/>
      <c r="Q481" s="354">
        <f t="shared" si="101"/>
        <v>0</v>
      </c>
      <c r="R481" s="306"/>
      <c r="S481" s="282"/>
    </row>
    <row r="482" spans="5:19" ht="15.75">
      <c r="E482" s="331" t="s">
        <v>390</v>
      </c>
      <c r="F482" s="332" t="s">
        <v>4</v>
      </c>
      <c r="G482" s="333" t="s">
        <v>20</v>
      </c>
      <c r="H482" s="332" t="s">
        <v>31</v>
      </c>
      <c r="I482" s="425"/>
      <c r="J482" s="416" t="s">
        <v>531</v>
      </c>
      <c r="K482" s="352"/>
      <c r="L482" s="353"/>
      <c r="M482" s="353"/>
      <c r="N482" s="353"/>
      <c r="O482" s="353"/>
      <c r="P482" s="353"/>
      <c r="Q482" s="354">
        <f t="shared" si="101"/>
        <v>0</v>
      </c>
      <c r="R482" s="306"/>
      <c r="S482" s="282"/>
    </row>
    <row r="483" spans="5:19" ht="15.75">
      <c r="E483" s="331" t="s">
        <v>390</v>
      </c>
      <c r="F483" s="332" t="s">
        <v>4</v>
      </c>
      <c r="G483" s="333" t="s">
        <v>59</v>
      </c>
      <c r="H483" s="332"/>
      <c r="I483" s="425"/>
      <c r="J483" s="416" t="s">
        <v>331</v>
      </c>
      <c r="K483" s="352"/>
      <c r="L483" s="353"/>
      <c r="M483" s="353"/>
      <c r="N483" s="353"/>
      <c r="O483" s="353"/>
      <c r="P483" s="353"/>
      <c r="Q483" s="354">
        <f t="shared" si="101"/>
        <v>0</v>
      </c>
      <c r="R483" s="306"/>
      <c r="S483" s="282"/>
    </row>
    <row r="484" spans="5:19" ht="15.75">
      <c r="E484" s="307">
        <v>33</v>
      </c>
      <c r="F484" s="308" t="s">
        <v>5</v>
      </c>
      <c r="G484" s="397"/>
      <c r="H484" s="444"/>
      <c r="I484" s="399"/>
      <c r="J484" s="432" t="s">
        <v>332</v>
      </c>
      <c r="K484" s="312"/>
      <c r="L484" s="313"/>
      <c r="M484" s="313"/>
      <c r="N484" s="313"/>
      <c r="O484" s="313"/>
      <c r="P484" s="313"/>
      <c r="Q484" s="314">
        <f t="shared" si="101"/>
        <v>0</v>
      </c>
      <c r="R484" s="306"/>
      <c r="S484" s="282"/>
    </row>
    <row r="485" spans="5:19" ht="15.75">
      <c r="E485" s="307">
        <v>33</v>
      </c>
      <c r="F485" s="308" t="s">
        <v>248</v>
      </c>
      <c r="G485" s="397"/>
      <c r="H485" s="398"/>
      <c r="I485" s="399"/>
      <c r="J485" s="432" t="s">
        <v>333</v>
      </c>
      <c r="K485" s="312"/>
      <c r="L485" s="313"/>
      <c r="M485" s="313"/>
      <c r="N485" s="313"/>
      <c r="O485" s="313"/>
      <c r="P485" s="313"/>
      <c r="Q485" s="314">
        <f t="shared" si="101"/>
        <v>0</v>
      </c>
      <c r="R485" s="306"/>
      <c r="S485" s="282"/>
    </row>
    <row r="486" spans="5:19" ht="15.75">
      <c r="E486" s="307">
        <v>33</v>
      </c>
      <c r="F486" s="308" t="s">
        <v>258</v>
      </c>
      <c r="G486" s="397"/>
      <c r="H486" s="398"/>
      <c r="I486" s="399"/>
      <c r="J486" s="432" t="s">
        <v>334</v>
      </c>
      <c r="K486" s="312"/>
      <c r="L486" s="313"/>
      <c r="M486" s="313"/>
      <c r="N486" s="313"/>
      <c r="O486" s="313"/>
      <c r="P486" s="313"/>
      <c r="Q486" s="314">
        <f t="shared" si="101"/>
        <v>0</v>
      </c>
      <c r="R486" s="306"/>
      <c r="S486" s="282"/>
    </row>
    <row r="487" spans="5:19" ht="15.75">
      <c r="E487" s="307">
        <v>33</v>
      </c>
      <c r="F487" s="308" t="s">
        <v>267</v>
      </c>
      <c r="G487" s="397"/>
      <c r="H487" s="398"/>
      <c r="I487" s="399"/>
      <c r="J487" s="432" t="s">
        <v>335</v>
      </c>
      <c r="K487" s="312"/>
      <c r="L487" s="313"/>
      <c r="M487" s="313"/>
      <c r="N487" s="313"/>
      <c r="O487" s="313"/>
      <c r="P487" s="313"/>
      <c r="Q487" s="314">
        <f t="shared" si="101"/>
        <v>0</v>
      </c>
      <c r="R487" s="306"/>
      <c r="S487" s="282"/>
    </row>
    <row r="488" spans="5:19" ht="15.75">
      <c r="E488" s="407"/>
      <c r="F488" s="410"/>
      <c r="G488" s="440"/>
      <c r="H488" s="410"/>
      <c r="I488" s="411"/>
      <c r="J488" s="468"/>
      <c r="K488" s="352"/>
      <c r="L488" s="353"/>
      <c r="M488" s="353"/>
      <c r="N488" s="353"/>
      <c r="O488" s="353"/>
      <c r="P488" s="353"/>
      <c r="Q488" s="354"/>
      <c r="R488" s="306"/>
      <c r="S488" s="282"/>
    </row>
    <row r="489" spans="5:19" ht="15.75">
      <c r="E489" s="298" t="s">
        <v>391</v>
      </c>
      <c r="F489" s="403"/>
      <c r="G489" s="404"/>
      <c r="H489" s="403"/>
      <c r="I489" s="405"/>
      <c r="J489" s="465" t="s">
        <v>392</v>
      </c>
      <c r="K489" s="303">
        <f aca="true" t="shared" si="112" ref="K489:P489">SUM(K490+K493+K496+K499)</f>
        <v>0</v>
      </c>
      <c r="L489" s="303">
        <f t="shared" si="112"/>
        <v>0</v>
      </c>
      <c r="M489" s="303">
        <f t="shared" si="112"/>
        <v>0</v>
      </c>
      <c r="N489" s="303">
        <f t="shared" si="112"/>
        <v>0</v>
      </c>
      <c r="O489" s="303">
        <f t="shared" si="112"/>
        <v>0</v>
      </c>
      <c r="P489" s="303">
        <f t="shared" si="112"/>
        <v>0</v>
      </c>
      <c r="Q489" s="305">
        <f>SUM(K489+L489+M489+N489+O489+P489)</f>
        <v>0</v>
      </c>
      <c r="R489" s="306"/>
      <c r="S489" s="282"/>
    </row>
    <row r="490" spans="5:19" ht="15.75">
      <c r="E490" s="307" t="s">
        <v>391</v>
      </c>
      <c r="F490" s="308" t="s">
        <v>2</v>
      </c>
      <c r="G490" s="397"/>
      <c r="H490" s="398"/>
      <c r="I490" s="399"/>
      <c r="J490" s="432" t="s">
        <v>393</v>
      </c>
      <c r="K490" s="312">
        <f aca="true" t="shared" si="113" ref="K490:P490">SUM(K491:K492)</f>
        <v>0</v>
      </c>
      <c r="L490" s="313">
        <f t="shared" si="113"/>
        <v>0</v>
      </c>
      <c r="M490" s="313">
        <f t="shared" si="113"/>
        <v>0</v>
      </c>
      <c r="N490" s="313">
        <f t="shared" si="113"/>
        <v>0</v>
      </c>
      <c r="O490" s="313">
        <f t="shared" si="113"/>
        <v>0</v>
      </c>
      <c r="P490" s="313">
        <f t="shared" si="113"/>
        <v>0</v>
      </c>
      <c r="Q490" s="314">
        <f aca="true" t="shared" si="114" ref="Q490:Q501">SUM(K490:P490)</f>
        <v>0</v>
      </c>
      <c r="R490" s="306"/>
      <c r="S490" s="282"/>
    </row>
    <row r="491" spans="5:19" ht="15.75">
      <c r="E491" s="323" t="s">
        <v>391</v>
      </c>
      <c r="F491" s="324" t="s">
        <v>2</v>
      </c>
      <c r="G491" s="325" t="s">
        <v>23</v>
      </c>
      <c r="H491" s="392"/>
      <c r="I491" s="373"/>
      <c r="J491" s="338" t="s">
        <v>394</v>
      </c>
      <c r="K491" s="352"/>
      <c r="L491" s="353"/>
      <c r="M491" s="353"/>
      <c r="N491" s="353"/>
      <c r="O491" s="353"/>
      <c r="P491" s="353"/>
      <c r="Q491" s="354">
        <f t="shared" si="114"/>
        <v>0</v>
      </c>
      <c r="R491" s="306"/>
      <c r="S491" s="282"/>
    </row>
    <row r="492" spans="5:19" ht="15.75">
      <c r="E492" s="323" t="s">
        <v>391</v>
      </c>
      <c r="F492" s="324" t="s">
        <v>2</v>
      </c>
      <c r="G492" s="325" t="s">
        <v>27</v>
      </c>
      <c r="H492" s="392"/>
      <c r="I492" s="373"/>
      <c r="J492" s="338" t="s">
        <v>395</v>
      </c>
      <c r="K492" s="352"/>
      <c r="L492" s="353"/>
      <c r="M492" s="353"/>
      <c r="N492" s="353"/>
      <c r="O492" s="353"/>
      <c r="P492" s="353"/>
      <c r="Q492" s="354">
        <f t="shared" si="114"/>
        <v>0</v>
      </c>
      <c r="R492" s="306"/>
      <c r="S492" s="282"/>
    </row>
    <row r="493" spans="5:19" ht="15.75">
      <c r="E493" s="307" t="s">
        <v>391</v>
      </c>
      <c r="F493" s="308" t="s">
        <v>4</v>
      </c>
      <c r="G493" s="397"/>
      <c r="H493" s="398"/>
      <c r="I493" s="399"/>
      <c r="J493" s="432" t="s">
        <v>396</v>
      </c>
      <c r="K493" s="312">
        <f aca="true" t="shared" si="115" ref="K493:P493">SUM(K494:K495)</f>
        <v>0</v>
      </c>
      <c r="L493" s="313">
        <f t="shared" si="115"/>
        <v>0</v>
      </c>
      <c r="M493" s="313">
        <f t="shared" si="115"/>
        <v>0</v>
      </c>
      <c r="N493" s="313">
        <f t="shared" si="115"/>
        <v>0</v>
      </c>
      <c r="O493" s="313">
        <f t="shared" si="115"/>
        <v>0</v>
      </c>
      <c r="P493" s="313">
        <f t="shared" si="115"/>
        <v>0</v>
      </c>
      <c r="Q493" s="314">
        <f t="shared" si="114"/>
        <v>0</v>
      </c>
      <c r="R493" s="306"/>
      <c r="S493" s="282"/>
    </row>
    <row r="494" spans="5:19" ht="15.75">
      <c r="E494" s="323" t="s">
        <v>391</v>
      </c>
      <c r="F494" s="324" t="s">
        <v>4</v>
      </c>
      <c r="G494" s="325" t="s">
        <v>23</v>
      </c>
      <c r="H494" s="392"/>
      <c r="I494" s="373"/>
      <c r="J494" s="338" t="s">
        <v>394</v>
      </c>
      <c r="K494" s="352"/>
      <c r="L494" s="353"/>
      <c r="M494" s="353"/>
      <c r="N494" s="353"/>
      <c r="O494" s="353"/>
      <c r="P494" s="353"/>
      <c r="Q494" s="354">
        <f t="shared" si="114"/>
        <v>0</v>
      </c>
      <c r="R494" s="306"/>
      <c r="S494" s="282"/>
    </row>
    <row r="495" spans="5:19" ht="15.75">
      <c r="E495" s="323" t="s">
        <v>391</v>
      </c>
      <c r="F495" s="324" t="s">
        <v>4</v>
      </c>
      <c r="G495" s="325" t="s">
        <v>27</v>
      </c>
      <c r="H495" s="392"/>
      <c r="I495" s="373"/>
      <c r="J495" s="338" t="s">
        <v>395</v>
      </c>
      <c r="K495" s="352"/>
      <c r="L495" s="353"/>
      <c r="M495" s="353"/>
      <c r="N495" s="353"/>
      <c r="O495" s="353"/>
      <c r="P495" s="353"/>
      <c r="Q495" s="354">
        <f t="shared" si="114"/>
        <v>0</v>
      </c>
      <c r="R495" s="306"/>
      <c r="S495" s="282"/>
    </row>
    <row r="496" spans="5:19" ht="15.75">
      <c r="E496" s="307" t="s">
        <v>391</v>
      </c>
      <c r="F496" s="308" t="s">
        <v>248</v>
      </c>
      <c r="G496" s="397"/>
      <c r="H496" s="398"/>
      <c r="I496" s="399"/>
      <c r="J496" s="432" t="s">
        <v>397</v>
      </c>
      <c r="K496" s="312">
        <f aca="true" t="shared" si="116" ref="K496:P496">SUM(K497:K498)</f>
        <v>0</v>
      </c>
      <c r="L496" s="313">
        <f t="shared" si="116"/>
        <v>0</v>
      </c>
      <c r="M496" s="313">
        <f t="shared" si="116"/>
        <v>0</v>
      </c>
      <c r="N496" s="313">
        <f t="shared" si="116"/>
        <v>0</v>
      </c>
      <c r="O496" s="313">
        <f t="shared" si="116"/>
        <v>0</v>
      </c>
      <c r="P496" s="313">
        <f t="shared" si="116"/>
        <v>0</v>
      </c>
      <c r="Q496" s="314">
        <f t="shared" si="114"/>
        <v>0</v>
      </c>
      <c r="R496" s="306"/>
      <c r="S496" s="282"/>
    </row>
    <row r="497" spans="5:19" ht="15.75">
      <c r="E497" s="323" t="s">
        <v>391</v>
      </c>
      <c r="F497" s="324" t="s">
        <v>248</v>
      </c>
      <c r="G497" s="325" t="s">
        <v>23</v>
      </c>
      <c r="H497" s="392"/>
      <c r="I497" s="373"/>
      <c r="J497" s="338" t="s">
        <v>394</v>
      </c>
      <c r="K497" s="352"/>
      <c r="L497" s="353"/>
      <c r="M497" s="353"/>
      <c r="N497" s="353"/>
      <c r="O497" s="353"/>
      <c r="P497" s="353"/>
      <c r="Q497" s="354">
        <f t="shared" si="114"/>
        <v>0</v>
      </c>
      <c r="R497" s="306"/>
      <c r="S497" s="282"/>
    </row>
    <row r="498" spans="5:19" ht="15.75">
      <c r="E498" s="323" t="s">
        <v>391</v>
      </c>
      <c r="F498" s="324" t="s">
        <v>248</v>
      </c>
      <c r="G498" s="325" t="s">
        <v>27</v>
      </c>
      <c r="H498" s="392"/>
      <c r="I498" s="373"/>
      <c r="J498" s="338" t="s">
        <v>395</v>
      </c>
      <c r="K498" s="352"/>
      <c r="L498" s="353"/>
      <c r="M498" s="353"/>
      <c r="N498" s="353"/>
      <c r="O498" s="353"/>
      <c r="P498" s="353"/>
      <c r="Q498" s="354">
        <f t="shared" si="114"/>
        <v>0</v>
      </c>
      <c r="R498" s="306"/>
      <c r="S498" s="282"/>
    </row>
    <row r="499" spans="5:19" ht="15.75">
      <c r="E499" s="307" t="s">
        <v>391</v>
      </c>
      <c r="F499" s="308" t="s">
        <v>267</v>
      </c>
      <c r="G499" s="397"/>
      <c r="H499" s="398"/>
      <c r="I499" s="399"/>
      <c r="J499" s="432" t="s">
        <v>398</v>
      </c>
      <c r="K499" s="312"/>
      <c r="L499" s="313">
        <v>0</v>
      </c>
      <c r="M499" s="313"/>
      <c r="N499" s="313"/>
      <c r="O499" s="313"/>
      <c r="P499" s="313"/>
      <c r="Q499" s="354">
        <f t="shared" si="114"/>
        <v>0</v>
      </c>
      <c r="R499" s="306"/>
      <c r="S499" s="282"/>
    </row>
    <row r="500" spans="5:19" ht="15.75">
      <c r="E500" s="445"/>
      <c r="F500" s="446"/>
      <c r="G500" s="447"/>
      <c r="H500" s="448"/>
      <c r="I500" s="449"/>
      <c r="J500" s="470"/>
      <c r="K500" s="450"/>
      <c r="L500" s="451"/>
      <c r="M500" s="451"/>
      <c r="N500" s="451"/>
      <c r="O500" s="451"/>
      <c r="P500" s="451"/>
      <c r="Q500" s="452"/>
      <c r="R500" s="306"/>
      <c r="S500" s="282"/>
    </row>
    <row r="501" spans="5:19" ht="15.75">
      <c r="E501" s="298" t="s">
        <v>399</v>
      </c>
      <c r="F501" s="403"/>
      <c r="G501" s="404"/>
      <c r="H501" s="403"/>
      <c r="I501" s="405"/>
      <c r="J501" s="465" t="s">
        <v>400</v>
      </c>
      <c r="K501" s="303">
        <v>15093</v>
      </c>
      <c r="L501" s="304"/>
      <c r="M501" s="304"/>
      <c r="N501" s="304"/>
      <c r="O501" s="304"/>
      <c r="P501" s="304"/>
      <c r="Q501" s="354">
        <f t="shared" si="114"/>
        <v>15093</v>
      </c>
      <c r="R501" s="306"/>
      <c r="S501" s="282"/>
    </row>
    <row r="502" spans="5:18" ht="15.75">
      <c r="E502" s="407"/>
      <c r="F502" s="410"/>
      <c r="G502" s="440"/>
      <c r="H502" s="410"/>
      <c r="I502" s="411"/>
      <c r="J502" s="468"/>
      <c r="K502" s="352"/>
      <c r="L502" s="353"/>
      <c r="M502" s="353"/>
      <c r="N502" s="353"/>
      <c r="O502" s="353"/>
      <c r="P502" s="353"/>
      <c r="Q502" s="453">
        <f>SUM(Q274:Q501)</f>
        <v>3023045</v>
      </c>
      <c r="R502" s="306"/>
    </row>
    <row r="503" spans="5:18" ht="15.75">
      <c r="E503" s="454"/>
      <c r="F503" s="455"/>
      <c r="G503" s="456"/>
      <c r="H503" s="455"/>
      <c r="I503" s="457"/>
      <c r="J503" s="471" t="s">
        <v>479</v>
      </c>
      <c r="K503" s="458">
        <f aca="true" t="shared" si="117" ref="K503:P503">SUM(K8+K273+K369+K373+K412+K415+K422+K439+K451+K469+K475+K489+K501)</f>
        <v>1217482</v>
      </c>
      <c r="L503" s="458">
        <f t="shared" si="117"/>
        <v>321318</v>
      </c>
      <c r="M503" s="458">
        <f t="shared" si="117"/>
        <v>41100</v>
      </c>
      <c r="N503" s="458">
        <f t="shared" si="117"/>
        <v>42095</v>
      </c>
      <c r="O503" s="458">
        <f t="shared" si="117"/>
        <v>16925</v>
      </c>
      <c r="P503" s="458">
        <f t="shared" si="117"/>
        <v>6837</v>
      </c>
      <c r="Q503" s="452">
        <f>Q8+Q273+Q369+Q373+Q412+Q415+Q422+Q439+Q451+Q469+Q475+Q489+Q501</f>
        <v>1645757</v>
      </c>
      <c r="R503" s="315">
        <f>Q502+S9</f>
        <v>3023044</v>
      </c>
    </row>
    <row r="504" spans="5:18" ht="13.5" thickBot="1">
      <c r="E504" s="294"/>
      <c r="F504" s="295"/>
      <c r="G504" s="296"/>
      <c r="H504" s="295"/>
      <c r="I504" s="297"/>
      <c r="J504" s="472"/>
      <c r="K504" s="98"/>
      <c r="L504" s="99"/>
      <c r="M504" s="99"/>
      <c r="N504" s="99"/>
      <c r="O504" s="99"/>
      <c r="P504" s="99"/>
      <c r="Q504" s="262"/>
      <c r="R504" s="293"/>
    </row>
    <row r="506" spans="5:10" ht="12.75">
      <c r="E506" s="289" t="s">
        <v>547</v>
      </c>
      <c r="F506" s="287"/>
      <c r="G506" s="287"/>
      <c r="H506" s="287"/>
      <c r="I506" s="287"/>
      <c r="J506" s="287"/>
    </row>
    <row r="507" spans="5:10" ht="12.75">
      <c r="E507" s="287" t="s">
        <v>568</v>
      </c>
      <c r="F507" s="287"/>
      <c r="G507" s="287"/>
      <c r="H507" s="287"/>
      <c r="I507" s="287"/>
      <c r="J507" s="287"/>
    </row>
    <row r="508" spans="5:10" ht="12.75">
      <c r="E508" s="287" t="s">
        <v>587</v>
      </c>
      <c r="F508" s="287"/>
      <c r="G508" s="287"/>
      <c r="H508" s="287"/>
      <c r="I508" s="287"/>
      <c r="J508" s="287"/>
    </row>
    <row r="509" spans="5:10" ht="12.75">
      <c r="E509" s="288" t="s">
        <v>572</v>
      </c>
      <c r="F509" s="287"/>
      <c r="G509" s="287"/>
      <c r="H509" s="287"/>
      <c r="I509" s="287"/>
      <c r="J509" s="287"/>
    </row>
    <row r="510" spans="5:10" ht="12.75">
      <c r="E510" s="288" t="s">
        <v>588</v>
      </c>
      <c r="F510" s="287"/>
      <c r="G510" s="287"/>
      <c r="H510" s="287"/>
      <c r="I510" s="287"/>
      <c r="J510" s="287"/>
    </row>
    <row r="511" spans="5:10" ht="12.75">
      <c r="E511" s="288" t="s">
        <v>569</v>
      </c>
      <c r="F511" s="287"/>
      <c r="G511" s="287"/>
      <c r="H511" s="287"/>
      <c r="I511" s="287"/>
      <c r="J511" s="287"/>
    </row>
    <row r="512" spans="5:10" ht="12.75">
      <c r="E512" s="497" t="s">
        <v>603</v>
      </c>
      <c r="F512" s="287"/>
      <c r="G512" s="287"/>
      <c r="H512" s="287"/>
      <c r="I512" s="287"/>
      <c r="J512" s="287"/>
    </row>
    <row r="513" spans="5:10" ht="12.75">
      <c r="E513" s="497" t="s">
        <v>594</v>
      </c>
      <c r="F513" s="287"/>
      <c r="G513" s="287"/>
      <c r="H513" s="287"/>
      <c r="I513" s="287"/>
      <c r="J513" s="287"/>
    </row>
    <row r="514" spans="5:10" ht="12.75">
      <c r="E514" s="288" t="s">
        <v>595</v>
      </c>
      <c r="F514" s="287"/>
      <c r="G514" s="287"/>
      <c r="H514" s="287"/>
      <c r="I514" s="287"/>
      <c r="J514" s="287"/>
    </row>
    <row r="515" spans="5:10" ht="12.75">
      <c r="E515" s="288" t="s">
        <v>596</v>
      </c>
      <c r="F515" s="287"/>
      <c r="G515" s="287"/>
      <c r="H515" s="287"/>
      <c r="I515" s="287"/>
      <c r="J515" s="287"/>
    </row>
    <row r="516" spans="5:10" ht="12.75">
      <c r="E516" s="288" t="s">
        <v>597</v>
      </c>
      <c r="F516" s="287"/>
      <c r="G516" s="287"/>
      <c r="H516" s="287"/>
      <c r="I516" s="287"/>
      <c r="J516" s="287"/>
    </row>
    <row r="517" spans="5:10" ht="12.75">
      <c r="E517" s="288" t="s">
        <v>590</v>
      </c>
      <c r="F517" s="287"/>
      <c r="G517" s="287"/>
      <c r="H517" s="287"/>
      <c r="I517" s="287"/>
      <c r="J517" s="287"/>
    </row>
    <row r="518" spans="5:10" ht="12.75">
      <c r="E518" s="288" t="s">
        <v>598</v>
      </c>
      <c r="F518" s="287"/>
      <c r="G518" s="287"/>
      <c r="H518" s="287"/>
      <c r="I518" s="287"/>
      <c r="J518" s="287"/>
    </row>
    <row r="519" spans="5:10" ht="12.75">
      <c r="E519" s="288" t="s">
        <v>599</v>
      </c>
      <c r="F519" s="287"/>
      <c r="G519" s="287"/>
      <c r="H519" s="287"/>
      <c r="I519" s="287"/>
      <c r="J519" s="287"/>
    </row>
    <row r="520" spans="5:10" ht="12.75">
      <c r="E520" s="288" t="s">
        <v>600</v>
      </c>
      <c r="F520" s="287"/>
      <c r="G520" s="287"/>
      <c r="H520" s="287"/>
      <c r="I520" s="287"/>
      <c r="J520" s="287"/>
    </row>
    <row r="521" spans="5:10" ht="12.75">
      <c r="E521" s="288" t="s">
        <v>570</v>
      </c>
      <c r="F521" s="287" t="s">
        <v>571</v>
      </c>
      <c r="G521" s="287"/>
      <c r="H521" s="287"/>
      <c r="I521" s="287"/>
      <c r="J521" s="287"/>
    </row>
    <row r="522" spans="5:10" ht="12.75">
      <c r="E522" s="288" t="s">
        <v>565</v>
      </c>
      <c r="F522" s="287"/>
      <c r="G522" s="287"/>
      <c r="H522" s="287"/>
      <c r="I522" s="287"/>
      <c r="J522" s="287"/>
    </row>
    <row r="523" spans="5:10" ht="12.75">
      <c r="E523" s="288" t="s">
        <v>584</v>
      </c>
      <c r="F523" s="287"/>
      <c r="G523" s="287"/>
      <c r="H523" s="287"/>
      <c r="I523" s="287"/>
      <c r="J523" s="287"/>
    </row>
    <row r="524" spans="5:10" ht="12.75">
      <c r="E524" s="288" t="s">
        <v>589</v>
      </c>
      <c r="F524" s="287"/>
      <c r="G524" s="287"/>
      <c r="H524" s="287"/>
      <c r="I524" s="287"/>
      <c r="J524" s="287"/>
    </row>
    <row r="525" spans="5:10" ht="12.75">
      <c r="E525" s="288" t="s">
        <v>601</v>
      </c>
      <c r="F525" s="287"/>
      <c r="G525" s="287"/>
      <c r="H525" s="287"/>
      <c r="I525" s="287"/>
      <c r="J525" s="287"/>
    </row>
    <row r="526" spans="5:10" ht="12.75">
      <c r="E526" s="288" t="s">
        <v>602</v>
      </c>
      <c r="F526" s="287"/>
      <c r="G526" s="287"/>
      <c r="H526" s="287"/>
      <c r="I526" s="287"/>
      <c r="J526" s="287"/>
    </row>
    <row r="527" spans="5:10" ht="12.75">
      <c r="E527" s="288" t="s">
        <v>564</v>
      </c>
      <c r="F527" s="287"/>
      <c r="G527" s="287"/>
      <c r="H527" s="287"/>
      <c r="I527" s="287"/>
      <c r="J527" s="287"/>
    </row>
    <row r="528" spans="5:10" ht="12.75">
      <c r="E528" s="288"/>
      <c r="F528" s="287"/>
      <c r="G528" s="287"/>
      <c r="H528" s="287"/>
      <c r="I528" s="287"/>
      <c r="J528" s="287"/>
    </row>
    <row r="529" spans="5:10" ht="12.75">
      <c r="E529" s="288"/>
      <c r="F529" s="287"/>
      <c r="G529" s="287"/>
      <c r="H529" s="287"/>
      <c r="I529" s="287"/>
      <c r="J529" s="287"/>
    </row>
  </sheetData>
  <sheetProtection insertRows="0"/>
  <mergeCells count="2">
    <mergeCell ref="E1:Q1"/>
    <mergeCell ref="K5:P5"/>
  </mergeCells>
  <printOptions/>
  <pageMargins left="0.7" right="0.7" top="0.75" bottom="0.75" header="0.3" footer="0.3"/>
  <pageSetup horizontalDpi="600" verticalDpi="600" orientation="landscape" paperSize="5" scale="80" r:id="rId1"/>
  <headerFooter alignWithMargins="0">
    <oddHeader>&amp;LGASTOS - MUNICIPAL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04"/>
  <sheetViews>
    <sheetView zoomScalePageLayoutView="0" workbookViewId="0" topLeftCell="A1">
      <selection activeCell="H366" sqref="H366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44" customFormat="1" ht="12.75" customHeight="1">
      <c r="B1" s="503" t="s">
        <v>478</v>
      </c>
      <c r="C1" s="503"/>
      <c r="D1" s="503"/>
      <c r="E1" s="503"/>
      <c r="F1" s="503"/>
      <c r="G1" s="503"/>
      <c r="H1" s="503"/>
    </row>
    <row r="2" s="162" customFormat="1" ht="12.75" customHeight="1">
      <c r="G2" s="163"/>
    </row>
    <row r="3" spans="6:7" s="162" customFormat="1" ht="12.75" customHeight="1">
      <c r="F3" s="162" t="s">
        <v>0</v>
      </c>
      <c r="G3" s="163" t="s">
        <v>475</v>
      </c>
    </row>
    <row r="4" s="162" customFormat="1" ht="12.75" customHeight="1" thickBot="1">
      <c r="G4" s="164"/>
    </row>
    <row r="5" spans="2:8" ht="66.75" thickBot="1">
      <c r="B5" s="103" t="s">
        <v>6</v>
      </c>
      <c r="C5" s="103" t="s">
        <v>7</v>
      </c>
      <c r="D5" s="103" t="s">
        <v>8</v>
      </c>
      <c r="E5" s="103" t="s">
        <v>9</v>
      </c>
      <c r="F5" s="103" t="s">
        <v>10</v>
      </c>
      <c r="G5" s="104" t="s">
        <v>1</v>
      </c>
      <c r="H5" s="181" t="s">
        <v>16</v>
      </c>
    </row>
    <row r="6" spans="2:8" ht="12.75">
      <c r="B6" s="3"/>
      <c r="C6" s="4"/>
      <c r="D6" s="5"/>
      <c r="E6" s="4"/>
      <c r="F6" s="6"/>
      <c r="G6" s="7"/>
      <c r="H6" s="182"/>
    </row>
    <row r="7" spans="2:8" ht="12.75">
      <c r="B7" s="11" t="s">
        <v>17</v>
      </c>
      <c r="C7" s="12"/>
      <c r="D7" s="13"/>
      <c r="E7" s="12"/>
      <c r="F7" s="14"/>
      <c r="G7" s="15" t="s">
        <v>18</v>
      </c>
      <c r="H7" s="110">
        <f>SUM(H8+H136+H251+H262)</f>
        <v>0</v>
      </c>
    </row>
    <row r="8" spans="2:8" ht="12.75">
      <c r="B8" s="16" t="s">
        <v>17</v>
      </c>
      <c r="C8" s="17" t="s">
        <v>2</v>
      </c>
      <c r="D8" s="18"/>
      <c r="E8" s="17"/>
      <c r="F8" s="19"/>
      <c r="G8" s="20" t="s">
        <v>19</v>
      </c>
      <c r="H8" s="106">
        <f>SUM(H9+H102+H106+H120+H128)</f>
        <v>0</v>
      </c>
    </row>
    <row r="9" spans="2:8" ht="12.75">
      <c r="B9" s="21" t="s">
        <v>17</v>
      </c>
      <c r="C9" s="22" t="s">
        <v>2</v>
      </c>
      <c r="D9" s="23" t="s">
        <v>20</v>
      </c>
      <c r="E9" s="22"/>
      <c r="F9" s="24"/>
      <c r="G9" s="25" t="s">
        <v>21</v>
      </c>
      <c r="H9" s="107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27" t="s">
        <v>17</v>
      </c>
      <c r="C10" s="28" t="s">
        <v>2</v>
      </c>
      <c r="D10" s="29" t="s">
        <v>20</v>
      </c>
      <c r="E10" s="28" t="s">
        <v>20</v>
      </c>
      <c r="F10" s="30"/>
      <c r="G10" s="31" t="s">
        <v>22</v>
      </c>
      <c r="H10" s="108"/>
    </row>
    <row r="11" spans="2:8" ht="12.75">
      <c r="B11" s="27" t="s">
        <v>17</v>
      </c>
      <c r="C11" s="28" t="s">
        <v>2</v>
      </c>
      <c r="D11" s="29" t="s">
        <v>20</v>
      </c>
      <c r="E11" s="28" t="s">
        <v>23</v>
      </c>
      <c r="F11" s="30"/>
      <c r="G11" s="31" t="s">
        <v>24</v>
      </c>
      <c r="H11" s="108">
        <v>0</v>
      </c>
    </row>
    <row r="12" spans="2:8" ht="12.75">
      <c r="B12" s="40" t="s">
        <v>17</v>
      </c>
      <c r="C12" s="41" t="s">
        <v>2</v>
      </c>
      <c r="D12" s="39" t="s">
        <v>20</v>
      </c>
      <c r="E12" s="41" t="s">
        <v>23</v>
      </c>
      <c r="F12" s="38" t="s">
        <v>20</v>
      </c>
      <c r="G12" s="138" t="s">
        <v>25</v>
      </c>
      <c r="H12" s="108"/>
    </row>
    <row r="13" spans="2:8" ht="12.75">
      <c r="B13" s="40" t="s">
        <v>17</v>
      </c>
      <c r="C13" s="41" t="s">
        <v>2</v>
      </c>
      <c r="D13" s="39" t="s">
        <v>20</v>
      </c>
      <c r="E13" s="41" t="s">
        <v>23</v>
      </c>
      <c r="F13" s="38" t="s">
        <v>23</v>
      </c>
      <c r="G13" s="138" t="s">
        <v>26</v>
      </c>
      <c r="H13" s="108"/>
    </row>
    <row r="14" spans="2:8" ht="12.75">
      <c r="B14" s="40" t="s">
        <v>17</v>
      </c>
      <c r="C14" s="41" t="s">
        <v>2</v>
      </c>
      <c r="D14" s="39" t="s">
        <v>20</v>
      </c>
      <c r="E14" s="41" t="s">
        <v>23</v>
      </c>
      <c r="F14" s="38" t="s">
        <v>27</v>
      </c>
      <c r="G14" s="138" t="s">
        <v>28</v>
      </c>
      <c r="H14" s="108"/>
    </row>
    <row r="15" spans="2:8" ht="12.75">
      <c r="B15" s="27" t="s">
        <v>17</v>
      </c>
      <c r="C15" s="28" t="s">
        <v>2</v>
      </c>
      <c r="D15" s="29" t="s">
        <v>20</v>
      </c>
      <c r="E15" s="28" t="s">
        <v>27</v>
      </c>
      <c r="F15" s="30"/>
      <c r="G15" s="31" t="s">
        <v>29</v>
      </c>
      <c r="H15" s="108">
        <f>SUM(H16)</f>
        <v>0</v>
      </c>
    </row>
    <row r="16" spans="2:8" ht="12.75">
      <c r="B16" s="40" t="s">
        <v>17</v>
      </c>
      <c r="C16" s="41" t="s">
        <v>2</v>
      </c>
      <c r="D16" s="39" t="s">
        <v>20</v>
      </c>
      <c r="E16" s="41" t="s">
        <v>27</v>
      </c>
      <c r="F16" s="38" t="s">
        <v>20</v>
      </c>
      <c r="G16" s="138" t="s">
        <v>30</v>
      </c>
      <c r="H16" s="108"/>
    </row>
    <row r="17" spans="2:8" ht="12.75">
      <c r="B17" s="27" t="s">
        <v>17</v>
      </c>
      <c r="C17" s="28" t="s">
        <v>2</v>
      </c>
      <c r="D17" s="29" t="s">
        <v>20</v>
      </c>
      <c r="E17" s="28" t="s">
        <v>31</v>
      </c>
      <c r="F17" s="30"/>
      <c r="G17" s="31" t="s">
        <v>32</v>
      </c>
      <c r="H17" s="108">
        <f>SUM(H18:H21)</f>
        <v>0</v>
      </c>
    </row>
    <row r="18" spans="2:8" ht="12.75">
      <c r="B18" s="40" t="s">
        <v>17</v>
      </c>
      <c r="C18" s="41" t="s">
        <v>2</v>
      </c>
      <c r="D18" s="39" t="s">
        <v>20</v>
      </c>
      <c r="E18" s="41" t="s">
        <v>31</v>
      </c>
      <c r="F18" s="38" t="s">
        <v>20</v>
      </c>
      <c r="G18" s="138" t="s">
        <v>33</v>
      </c>
      <c r="H18" s="108"/>
    </row>
    <row r="19" spans="2:8" ht="12.75">
      <c r="B19" s="40" t="s">
        <v>17</v>
      </c>
      <c r="C19" s="41" t="s">
        <v>2</v>
      </c>
      <c r="D19" s="39" t="s">
        <v>20</v>
      </c>
      <c r="E19" s="41" t="s">
        <v>31</v>
      </c>
      <c r="F19" s="38" t="s">
        <v>23</v>
      </c>
      <c r="G19" s="138" t="s">
        <v>34</v>
      </c>
      <c r="H19" s="108"/>
    </row>
    <row r="20" spans="2:8" ht="12.75">
      <c r="B20" s="40" t="s">
        <v>17</v>
      </c>
      <c r="C20" s="41" t="s">
        <v>2</v>
      </c>
      <c r="D20" s="39" t="s">
        <v>20</v>
      </c>
      <c r="E20" s="41" t="s">
        <v>31</v>
      </c>
      <c r="F20" s="38" t="s">
        <v>27</v>
      </c>
      <c r="G20" s="138" t="s">
        <v>35</v>
      </c>
      <c r="H20" s="108"/>
    </row>
    <row r="21" spans="2:8" ht="12.75">
      <c r="B21" s="40" t="s">
        <v>17</v>
      </c>
      <c r="C21" s="41" t="s">
        <v>2</v>
      </c>
      <c r="D21" s="39" t="s">
        <v>20</v>
      </c>
      <c r="E21" s="41" t="s">
        <v>31</v>
      </c>
      <c r="F21" s="38" t="s">
        <v>31</v>
      </c>
      <c r="G21" s="138" t="s">
        <v>36</v>
      </c>
      <c r="H21" s="108"/>
    </row>
    <row r="22" spans="2:8" ht="12.75">
      <c r="B22" s="27" t="s">
        <v>17</v>
      </c>
      <c r="C22" s="28" t="s">
        <v>2</v>
      </c>
      <c r="D22" s="29" t="s">
        <v>20</v>
      </c>
      <c r="E22" s="28" t="s">
        <v>37</v>
      </c>
      <c r="F22" s="38"/>
      <c r="G22" s="46" t="s">
        <v>38</v>
      </c>
      <c r="H22" s="108"/>
    </row>
    <row r="23" spans="2:8" ht="12.75">
      <c r="B23" s="27" t="s">
        <v>17</v>
      </c>
      <c r="C23" s="28" t="s">
        <v>2</v>
      </c>
      <c r="D23" s="29" t="s">
        <v>20</v>
      </c>
      <c r="E23" s="28" t="s">
        <v>39</v>
      </c>
      <c r="F23" s="30"/>
      <c r="G23" s="31" t="s">
        <v>40</v>
      </c>
      <c r="H23" s="108"/>
    </row>
    <row r="24" spans="2:8" ht="12.75">
      <c r="B24" s="27" t="s">
        <v>17</v>
      </c>
      <c r="C24" s="28" t="s">
        <v>2</v>
      </c>
      <c r="D24" s="29" t="s">
        <v>20</v>
      </c>
      <c r="E24" s="28" t="s">
        <v>41</v>
      </c>
      <c r="F24" s="30"/>
      <c r="G24" s="31" t="s">
        <v>42</v>
      </c>
      <c r="H24" s="108">
        <f>SUM(H25:H27)</f>
        <v>0</v>
      </c>
    </row>
    <row r="25" spans="2:8" ht="12.75">
      <c r="B25" s="40" t="s">
        <v>17</v>
      </c>
      <c r="C25" s="41" t="s">
        <v>2</v>
      </c>
      <c r="D25" s="39" t="s">
        <v>20</v>
      </c>
      <c r="E25" s="41" t="s">
        <v>41</v>
      </c>
      <c r="F25" s="38" t="s">
        <v>20</v>
      </c>
      <c r="G25" s="138" t="s">
        <v>43</v>
      </c>
      <c r="H25" s="108"/>
    </row>
    <row r="26" spans="2:8" ht="12.75">
      <c r="B26" s="40" t="s">
        <v>17</v>
      </c>
      <c r="C26" s="41" t="s">
        <v>2</v>
      </c>
      <c r="D26" s="39" t="s">
        <v>20</v>
      </c>
      <c r="E26" s="41" t="s">
        <v>41</v>
      </c>
      <c r="F26" s="38" t="s">
        <v>23</v>
      </c>
      <c r="G26" s="138" t="s">
        <v>44</v>
      </c>
      <c r="H26" s="108"/>
    </row>
    <row r="27" spans="2:8" ht="12.75">
      <c r="B27" s="40" t="s">
        <v>17</v>
      </c>
      <c r="C27" s="41" t="s">
        <v>2</v>
      </c>
      <c r="D27" s="39" t="s">
        <v>20</v>
      </c>
      <c r="E27" s="41" t="s">
        <v>41</v>
      </c>
      <c r="F27" s="38" t="s">
        <v>27</v>
      </c>
      <c r="G27" s="138" t="s">
        <v>45</v>
      </c>
      <c r="H27" s="108"/>
    </row>
    <row r="28" spans="2:8" ht="12.75">
      <c r="B28" s="27" t="s">
        <v>17</v>
      </c>
      <c r="C28" s="28" t="s">
        <v>2</v>
      </c>
      <c r="D28" s="29" t="s">
        <v>20</v>
      </c>
      <c r="E28" s="28" t="s">
        <v>46</v>
      </c>
      <c r="F28" s="30"/>
      <c r="G28" s="31" t="s">
        <v>47</v>
      </c>
      <c r="H28" s="108">
        <f>SUM(H29:H30)</f>
        <v>0</v>
      </c>
    </row>
    <row r="29" spans="2:8" ht="12.75">
      <c r="B29" s="40" t="s">
        <v>17</v>
      </c>
      <c r="C29" s="41" t="s">
        <v>2</v>
      </c>
      <c r="D29" s="39" t="s">
        <v>20</v>
      </c>
      <c r="E29" s="41" t="s">
        <v>46</v>
      </c>
      <c r="F29" s="38" t="s">
        <v>20</v>
      </c>
      <c r="G29" s="138" t="s">
        <v>48</v>
      </c>
      <c r="H29" s="108"/>
    </row>
    <row r="30" spans="2:8" ht="12.75">
      <c r="B30" s="115" t="s">
        <v>17</v>
      </c>
      <c r="C30" s="116" t="s">
        <v>2</v>
      </c>
      <c r="D30" s="117" t="s">
        <v>20</v>
      </c>
      <c r="E30" s="116" t="s">
        <v>46</v>
      </c>
      <c r="F30" s="118" t="s">
        <v>23</v>
      </c>
      <c r="G30" s="139" t="s">
        <v>537</v>
      </c>
      <c r="H30" s="108"/>
    </row>
    <row r="31" spans="2:8" ht="12.75">
      <c r="B31" s="27" t="s">
        <v>17</v>
      </c>
      <c r="C31" s="28" t="s">
        <v>2</v>
      </c>
      <c r="D31" s="29" t="s">
        <v>20</v>
      </c>
      <c r="E31" s="32" t="s">
        <v>50</v>
      </c>
      <c r="F31" s="30"/>
      <c r="G31" s="31" t="s">
        <v>51</v>
      </c>
      <c r="H31" s="108">
        <f>SUM(H32:H39)</f>
        <v>0</v>
      </c>
    </row>
    <row r="32" spans="2:8" ht="12.75">
      <c r="B32" s="40" t="s">
        <v>17</v>
      </c>
      <c r="C32" s="41" t="s">
        <v>2</v>
      </c>
      <c r="D32" s="39" t="s">
        <v>20</v>
      </c>
      <c r="E32" s="41" t="s">
        <v>50</v>
      </c>
      <c r="F32" s="38" t="s">
        <v>20</v>
      </c>
      <c r="G32" s="140" t="s">
        <v>52</v>
      </c>
      <c r="H32" s="108"/>
    </row>
    <row r="33" spans="2:8" ht="12.75">
      <c r="B33" s="40" t="s">
        <v>17</v>
      </c>
      <c r="C33" s="41" t="s">
        <v>2</v>
      </c>
      <c r="D33" s="39" t="s">
        <v>20</v>
      </c>
      <c r="E33" s="41" t="s">
        <v>50</v>
      </c>
      <c r="F33" s="38" t="s">
        <v>23</v>
      </c>
      <c r="G33" s="140" t="s">
        <v>53</v>
      </c>
      <c r="H33" s="108"/>
    </row>
    <row r="34" spans="2:8" ht="12.75">
      <c r="B34" s="115" t="s">
        <v>17</v>
      </c>
      <c r="C34" s="116" t="s">
        <v>2</v>
      </c>
      <c r="D34" s="117" t="s">
        <v>20</v>
      </c>
      <c r="E34" s="116" t="s">
        <v>50</v>
      </c>
      <c r="F34" s="118" t="s">
        <v>27</v>
      </c>
      <c r="G34" s="139" t="s">
        <v>54</v>
      </c>
      <c r="H34" s="108"/>
    </row>
    <row r="35" spans="2:8" ht="12.75">
      <c r="B35" s="40" t="s">
        <v>17</v>
      </c>
      <c r="C35" s="41" t="s">
        <v>2</v>
      </c>
      <c r="D35" s="39" t="s">
        <v>20</v>
      </c>
      <c r="E35" s="41" t="s">
        <v>50</v>
      </c>
      <c r="F35" s="38" t="s">
        <v>31</v>
      </c>
      <c r="G35" s="140" t="s">
        <v>55</v>
      </c>
      <c r="H35" s="108"/>
    </row>
    <row r="36" spans="2:8" ht="12.75">
      <c r="B36" s="40" t="s">
        <v>17</v>
      </c>
      <c r="C36" s="41" t="s">
        <v>2</v>
      </c>
      <c r="D36" s="39" t="s">
        <v>20</v>
      </c>
      <c r="E36" s="41" t="s">
        <v>50</v>
      </c>
      <c r="F36" s="38" t="s">
        <v>37</v>
      </c>
      <c r="G36" s="140" t="s">
        <v>56</v>
      </c>
      <c r="H36" s="108"/>
    </row>
    <row r="37" spans="2:8" ht="12.75">
      <c r="B37" s="40" t="s">
        <v>17</v>
      </c>
      <c r="C37" s="41" t="s">
        <v>2</v>
      </c>
      <c r="D37" s="39" t="s">
        <v>20</v>
      </c>
      <c r="E37" s="41" t="s">
        <v>50</v>
      </c>
      <c r="F37" s="38" t="s">
        <v>39</v>
      </c>
      <c r="G37" s="140" t="s">
        <v>57</v>
      </c>
      <c r="H37" s="108"/>
    </row>
    <row r="38" spans="2:8" ht="12.75">
      <c r="B38" s="40" t="s">
        <v>17</v>
      </c>
      <c r="C38" s="41" t="s">
        <v>2</v>
      </c>
      <c r="D38" s="39" t="s">
        <v>20</v>
      </c>
      <c r="E38" s="41" t="s">
        <v>50</v>
      </c>
      <c r="F38" s="38" t="s">
        <v>41</v>
      </c>
      <c r="G38" s="140" t="s">
        <v>58</v>
      </c>
      <c r="H38" s="108"/>
    </row>
    <row r="39" spans="2:8" ht="12.75">
      <c r="B39" s="40" t="s">
        <v>17</v>
      </c>
      <c r="C39" s="41" t="s">
        <v>2</v>
      </c>
      <c r="D39" s="39" t="s">
        <v>20</v>
      </c>
      <c r="E39" s="41" t="s">
        <v>50</v>
      </c>
      <c r="F39" s="38" t="s">
        <v>59</v>
      </c>
      <c r="G39" s="140" t="s">
        <v>60</v>
      </c>
      <c r="H39" s="108"/>
    </row>
    <row r="40" spans="2:8" ht="12.75">
      <c r="B40" s="27" t="s">
        <v>17</v>
      </c>
      <c r="C40" s="28" t="s">
        <v>2</v>
      </c>
      <c r="D40" s="29" t="s">
        <v>20</v>
      </c>
      <c r="E40" s="32" t="s">
        <v>61</v>
      </c>
      <c r="F40" s="30"/>
      <c r="G40" s="31" t="s">
        <v>62</v>
      </c>
      <c r="H40" s="108">
        <f>SUM(H41)</f>
        <v>0</v>
      </c>
    </row>
    <row r="41" spans="2:8" ht="12.75">
      <c r="B41" s="40" t="s">
        <v>17</v>
      </c>
      <c r="C41" s="41" t="s">
        <v>2</v>
      </c>
      <c r="D41" s="39" t="s">
        <v>20</v>
      </c>
      <c r="E41" s="119" t="s">
        <v>61</v>
      </c>
      <c r="F41" s="38" t="s">
        <v>20</v>
      </c>
      <c r="G41" s="138" t="s">
        <v>63</v>
      </c>
      <c r="H41" s="108"/>
    </row>
    <row r="42" spans="2:8" ht="12.75">
      <c r="B42" s="27" t="s">
        <v>17</v>
      </c>
      <c r="C42" s="28" t="s">
        <v>2</v>
      </c>
      <c r="D42" s="29" t="s">
        <v>20</v>
      </c>
      <c r="E42" s="32" t="s">
        <v>64</v>
      </c>
      <c r="F42" s="30"/>
      <c r="G42" s="31" t="s">
        <v>65</v>
      </c>
      <c r="H42" s="108">
        <f>SUM(H43)</f>
        <v>0</v>
      </c>
    </row>
    <row r="43" spans="2:8" ht="12.75">
      <c r="B43" s="40" t="s">
        <v>17</v>
      </c>
      <c r="C43" s="41" t="s">
        <v>2</v>
      </c>
      <c r="D43" s="39" t="s">
        <v>20</v>
      </c>
      <c r="E43" s="119" t="s">
        <v>64</v>
      </c>
      <c r="F43" s="38"/>
      <c r="G43" s="138" t="s">
        <v>66</v>
      </c>
      <c r="H43" s="108"/>
    </row>
    <row r="44" spans="2:8" ht="12.75">
      <c r="B44" s="27" t="s">
        <v>17</v>
      </c>
      <c r="C44" s="28" t="s">
        <v>2</v>
      </c>
      <c r="D44" s="29" t="s">
        <v>20</v>
      </c>
      <c r="E44" s="32" t="s">
        <v>67</v>
      </c>
      <c r="F44" s="38"/>
      <c r="G44" s="46" t="s">
        <v>68</v>
      </c>
      <c r="H44" s="108"/>
    </row>
    <row r="45" spans="2:8" ht="12.75">
      <c r="B45" s="27" t="s">
        <v>17</v>
      </c>
      <c r="C45" s="28" t="s">
        <v>2</v>
      </c>
      <c r="D45" s="29" t="s">
        <v>20</v>
      </c>
      <c r="E45" s="32" t="s">
        <v>69</v>
      </c>
      <c r="F45" s="38"/>
      <c r="G45" s="46" t="s">
        <v>70</v>
      </c>
      <c r="H45" s="108"/>
    </row>
    <row r="46" spans="2:8" ht="12.75">
      <c r="B46" s="27" t="s">
        <v>17</v>
      </c>
      <c r="C46" s="28" t="s">
        <v>2</v>
      </c>
      <c r="D46" s="29" t="s">
        <v>20</v>
      </c>
      <c r="E46" s="28" t="s">
        <v>71</v>
      </c>
      <c r="F46" s="30"/>
      <c r="G46" s="31" t="s">
        <v>72</v>
      </c>
      <c r="H46" s="108">
        <f>SUM(H47:H54)</f>
        <v>0</v>
      </c>
    </row>
    <row r="47" spans="2:8" ht="12.75">
      <c r="B47" s="40" t="s">
        <v>17</v>
      </c>
      <c r="C47" s="41" t="s">
        <v>2</v>
      </c>
      <c r="D47" s="39" t="s">
        <v>20</v>
      </c>
      <c r="E47" s="41" t="s">
        <v>71</v>
      </c>
      <c r="F47" s="38" t="s">
        <v>20</v>
      </c>
      <c r="G47" s="140" t="s">
        <v>73</v>
      </c>
      <c r="H47" s="108"/>
    </row>
    <row r="48" spans="2:8" ht="12.75">
      <c r="B48" s="40" t="s">
        <v>17</v>
      </c>
      <c r="C48" s="41" t="s">
        <v>2</v>
      </c>
      <c r="D48" s="39" t="s">
        <v>20</v>
      </c>
      <c r="E48" s="41" t="s">
        <v>71</v>
      </c>
      <c r="F48" s="38" t="s">
        <v>23</v>
      </c>
      <c r="G48" s="140" t="s">
        <v>74</v>
      </c>
      <c r="H48" s="108"/>
    </row>
    <row r="49" spans="2:8" ht="12.75">
      <c r="B49" s="40" t="s">
        <v>17</v>
      </c>
      <c r="C49" s="41" t="s">
        <v>2</v>
      </c>
      <c r="D49" s="39" t="s">
        <v>20</v>
      </c>
      <c r="E49" s="41" t="s">
        <v>71</v>
      </c>
      <c r="F49" s="38" t="s">
        <v>27</v>
      </c>
      <c r="G49" s="140" t="s">
        <v>75</v>
      </c>
      <c r="H49" s="108"/>
    </row>
    <row r="50" spans="2:8" ht="12.75">
      <c r="B50" s="40" t="s">
        <v>17</v>
      </c>
      <c r="C50" s="41" t="s">
        <v>2</v>
      </c>
      <c r="D50" s="39" t="s">
        <v>20</v>
      </c>
      <c r="E50" s="41" t="s">
        <v>71</v>
      </c>
      <c r="F50" s="38" t="s">
        <v>31</v>
      </c>
      <c r="G50" s="140" t="s">
        <v>76</v>
      </c>
      <c r="H50" s="108"/>
    </row>
    <row r="51" spans="2:8" ht="12.75">
      <c r="B51" s="40" t="s">
        <v>17</v>
      </c>
      <c r="C51" s="41" t="s">
        <v>2</v>
      </c>
      <c r="D51" s="39" t="s">
        <v>20</v>
      </c>
      <c r="E51" s="41" t="s">
        <v>71</v>
      </c>
      <c r="F51" s="38" t="s">
        <v>37</v>
      </c>
      <c r="G51" s="140" t="s">
        <v>77</v>
      </c>
      <c r="H51" s="108"/>
    </row>
    <row r="52" spans="2:8" ht="12.75">
      <c r="B52" s="40" t="s">
        <v>17</v>
      </c>
      <c r="C52" s="41" t="s">
        <v>2</v>
      </c>
      <c r="D52" s="39" t="s">
        <v>20</v>
      </c>
      <c r="E52" s="41" t="s">
        <v>71</v>
      </c>
      <c r="F52" s="38" t="s">
        <v>39</v>
      </c>
      <c r="G52" s="140" t="s">
        <v>78</v>
      </c>
      <c r="H52" s="108"/>
    </row>
    <row r="53" spans="2:8" ht="12.75">
      <c r="B53" s="40" t="s">
        <v>17</v>
      </c>
      <c r="C53" s="41" t="s">
        <v>2</v>
      </c>
      <c r="D53" s="39" t="s">
        <v>20</v>
      </c>
      <c r="E53" s="41" t="s">
        <v>71</v>
      </c>
      <c r="F53" s="38" t="s">
        <v>41</v>
      </c>
      <c r="G53" s="140" t="s">
        <v>79</v>
      </c>
      <c r="H53" s="108"/>
    </row>
    <row r="54" spans="2:8" ht="12.75">
      <c r="B54" s="40" t="s">
        <v>17</v>
      </c>
      <c r="C54" s="41" t="s">
        <v>2</v>
      </c>
      <c r="D54" s="39" t="s">
        <v>20</v>
      </c>
      <c r="E54" s="41" t="s">
        <v>71</v>
      </c>
      <c r="F54" s="38" t="s">
        <v>59</v>
      </c>
      <c r="G54" s="140" t="s">
        <v>80</v>
      </c>
      <c r="H54" s="108"/>
    </row>
    <row r="55" spans="2:8" ht="12.75">
      <c r="B55" s="27" t="s">
        <v>17</v>
      </c>
      <c r="C55" s="28" t="s">
        <v>2</v>
      </c>
      <c r="D55" s="29" t="s">
        <v>20</v>
      </c>
      <c r="E55" s="28" t="s">
        <v>81</v>
      </c>
      <c r="F55" s="30"/>
      <c r="G55" s="31" t="s">
        <v>82</v>
      </c>
      <c r="H55" s="108">
        <f>SUM(H56:H57)</f>
        <v>0</v>
      </c>
    </row>
    <row r="56" spans="2:8" ht="12.75">
      <c r="B56" s="40" t="s">
        <v>17</v>
      </c>
      <c r="C56" s="41" t="s">
        <v>2</v>
      </c>
      <c r="D56" s="39" t="s">
        <v>20</v>
      </c>
      <c r="E56" s="41" t="s">
        <v>81</v>
      </c>
      <c r="F56" s="38" t="s">
        <v>20</v>
      </c>
      <c r="G56" s="138" t="s">
        <v>83</v>
      </c>
      <c r="H56" s="108"/>
    </row>
    <row r="57" spans="2:8" ht="12.75">
      <c r="B57" s="40" t="s">
        <v>17</v>
      </c>
      <c r="C57" s="41" t="s">
        <v>2</v>
      </c>
      <c r="D57" s="39" t="s">
        <v>20</v>
      </c>
      <c r="E57" s="41" t="s">
        <v>81</v>
      </c>
      <c r="F57" s="38" t="s">
        <v>59</v>
      </c>
      <c r="G57" s="140" t="s">
        <v>84</v>
      </c>
      <c r="H57" s="108"/>
    </row>
    <row r="58" spans="2:8" ht="12.75">
      <c r="B58" s="27" t="s">
        <v>17</v>
      </c>
      <c r="C58" s="28" t="s">
        <v>2</v>
      </c>
      <c r="D58" s="29" t="s">
        <v>20</v>
      </c>
      <c r="E58" s="28" t="s">
        <v>85</v>
      </c>
      <c r="F58" s="38"/>
      <c r="G58" s="141" t="s">
        <v>86</v>
      </c>
      <c r="H58" s="108"/>
    </row>
    <row r="59" spans="2:8" ht="12.75">
      <c r="B59" s="27" t="s">
        <v>17</v>
      </c>
      <c r="C59" s="28" t="s">
        <v>2</v>
      </c>
      <c r="D59" s="29" t="s">
        <v>20</v>
      </c>
      <c r="E59" s="28" t="s">
        <v>87</v>
      </c>
      <c r="F59" s="38"/>
      <c r="G59" s="141" t="s">
        <v>88</v>
      </c>
      <c r="H59" s="108"/>
    </row>
    <row r="60" spans="2:8" ht="12.75">
      <c r="B60" s="27" t="s">
        <v>17</v>
      </c>
      <c r="C60" s="28" t="s">
        <v>2</v>
      </c>
      <c r="D60" s="29" t="s">
        <v>20</v>
      </c>
      <c r="E60" s="28" t="s">
        <v>89</v>
      </c>
      <c r="F60" s="38"/>
      <c r="G60" s="141" t="s">
        <v>90</v>
      </c>
      <c r="H60" s="108"/>
    </row>
    <row r="61" spans="2:8" ht="12.75">
      <c r="B61" s="27" t="s">
        <v>17</v>
      </c>
      <c r="C61" s="28" t="s">
        <v>2</v>
      </c>
      <c r="D61" s="29" t="s">
        <v>20</v>
      </c>
      <c r="E61" s="28" t="s">
        <v>91</v>
      </c>
      <c r="F61" s="30"/>
      <c r="G61" s="31" t="s">
        <v>92</v>
      </c>
      <c r="H61" s="108">
        <f>SUM(H62:H65)</f>
        <v>0</v>
      </c>
    </row>
    <row r="62" spans="2:8" ht="12.75">
      <c r="B62" s="40" t="s">
        <v>17</v>
      </c>
      <c r="C62" s="41" t="s">
        <v>2</v>
      </c>
      <c r="D62" s="39" t="s">
        <v>20</v>
      </c>
      <c r="E62" s="41" t="s">
        <v>91</v>
      </c>
      <c r="F62" s="38" t="s">
        <v>20</v>
      </c>
      <c r="G62" s="139" t="s">
        <v>93</v>
      </c>
      <c r="H62" s="108"/>
    </row>
    <row r="63" spans="2:8" ht="12.75">
      <c r="B63" s="40" t="s">
        <v>17</v>
      </c>
      <c r="C63" s="41" t="s">
        <v>2</v>
      </c>
      <c r="D63" s="39" t="s">
        <v>20</v>
      </c>
      <c r="E63" s="41" t="s">
        <v>91</v>
      </c>
      <c r="F63" s="38" t="s">
        <v>23</v>
      </c>
      <c r="G63" s="139" t="s">
        <v>94</v>
      </c>
      <c r="H63" s="108"/>
    </row>
    <row r="64" spans="2:8" ht="12.75">
      <c r="B64" s="40" t="s">
        <v>17</v>
      </c>
      <c r="C64" s="41" t="s">
        <v>2</v>
      </c>
      <c r="D64" s="39" t="s">
        <v>20</v>
      </c>
      <c r="E64" s="41" t="s">
        <v>91</v>
      </c>
      <c r="F64" s="38" t="s">
        <v>27</v>
      </c>
      <c r="G64" s="139" t="s">
        <v>95</v>
      </c>
      <c r="H64" s="108"/>
    </row>
    <row r="65" spans="2:8" ht="12.75">
      <c r="B65" s="40" t="s">
        <v>17</v>
      </c>
      <c r="C65" s="41" t="s">
        <v>2</v>
      </c>
      <c r="D65" s="39" t="s">
        <v>20</v>
      </c>
      <c r="E65" s="41" t="s">
        <v>91</v>
      </c>
      <c r="F65" s="38" t="s">
        <v>31</v>
      </c>
      <c r="G65" s="139" t="s">
        <v>96</v>
      </c>
      <c r="H65" s="108"/>
    </row>
    <row r="66" spans="2:8" ht="12.75">
      <c r="B66" s="27" t="s">
        <v>17</v>
      </c>
      <c r="C66" s="28" t="s">
        <v>2</v>
      </c>
      <c r="D66" s="29" t="s">
        <v>20</v>
      </c>
      <c r="E66" s="28" t="s">
        <v>97</v>
      </c>
      <c r="F66" s="30"/>
      <c r="G66" s="142" t="s">
        <v>98</v>
      </c>
      <c r="H66" s="108"/>
    </row>
    <row r="67" spans="2:8" ht="12.75">
      <c r="B67" s="27" t="s">
        <v>17</v>
      </c>
      <c r="C67" s="28" t="s">
        <v>2</v>
      </c>
      <c r="D67" s="29" t="s">
        <v>20</v>
      </c>
      <c r="E67" s="28" t="s">
        <v>99</v>
      </c>
      <c r="F67" s="30"/>
      <c r="G67" s="142" t="s">
        <v>100</v>
      </c>
      <c r="H67" s="108"/>
    </row>
    <row r="68" spans="2:8" ht="12.75">
      <c r="B68" s="27" t="s">
        <v>17</v>
      </c>
      <c r="C68" s="28" t="s">
        <v>2</v>
      </c>
      <c r="D68" s="29" t="s">
        <v>20</v>
      </c>
      <c r="E68" s="28" t="s">
        <v>101</v>
      </c>
      <c r="F68" s="30"/>
      <c r="G68" s="31" t="s">
        <v>102</v>
      </c>
      <c r="H68" s="108"/>
    </row>
    <row r="69" spans="2:8" ht="12.75">
      <c r="B69" s="27" t="s">
        <v>17</v>
      </c>
      <c r="C69" s="28" t="s">
        <v>2</v>
      </c>
      <c r="D69" s="29" t="s">
        <v>20</v>
      </c>
      <c r="E69" s="28" t="s">
        <v>103</v>
      </c>
      <c r="F69" s="30"/>
      <c r="G69" s="31" t="s">
        <v>104</v>
      </c>
      <c r="H69" s="108"/>
    </row>
    <row r="70" spans="2:8" ht="12.75">
      <c r="B70" s="27" t="s">
        <v>17</v>
      </c>
      <c r="C70" s="28" t="s">
        <v>2</v>
      </c>
      <c r="D70" s="29" t="s">
        <v>20</v>
      </c>
      <c r="E70" s="28" t="s">
        <v>105</v>
      </c>
      <c r="F70" s="30"/>
      <c r="G70" s="31" t="s">
        <v>106</v>
      </c>
      <c r="H70" s="108"/>
    </row>
    <row r="71" spans="2:8" ht="12.75">
      <c r="B71" s="27" t="s">
        <v>17</v>
      </c>
      <c r="C71" s="28" t="s">
        <v>2</v>
      </c>
      <c r="D71" s="29" t="s">
        <v>20</v>
      </c>
      <c r="E71" s="28" t="s">
        <v>107</v>
      </c>
      <c r="F71" s="30"/>
      <c r="G71" s="31" t="s">
        <v>108</v>
      </c>
      <c r="H71" s="108">
        <f>SUM(H72:H73)</f>
        <v>0</v>
      </c>
    </row>
    <row r="72" spans="2:8" ht="12.75">
      <c r="B72" s="40" t="s">
        <v>17</v>
      </c>
      <c r="C72" s="41" t="s">
        <v>2</v>
      </c>
      <c r="D72" s="39" t="s">
        <v>20</v>
      </c>
      <c r="E72" s="41" t="s">
        <v>107</v>
      </c>
      <c r="F72" s="38" t="s">
        <v>20</v>
      </c>
      <c r="G72" s="138" t="s">
        <v>109</v>
      </c>
      <c r="H72" s="108"/>
    </row>
    <row r="73" spans="2:8" ht="12.75">
      <c r="B73" s="40" t="s">
        <v>17</v>
      </c>
      <c r="C73" s="41" t="s">
        <v>2</v>
      </c>
      <c r="D73" s="39" t="s">
        <v>20</v>
      </c>
      <c r="E73" s="41" t="s">
        <v>107</v>
      </c>
      <c r="F73" s="38" t="s">
        <v>23</v>
      </c>
      <c r="G73" s="138" t="s">
        <v>110</v>
      </c>
      <c r="H73" s="108"/>
    </row>
    <row r="74" spans="2:8" ht="12.75">
      <c r="B74" s="27" t="s">
        <v>17</v>
      </c>
      <c r="C74" s="28" t="s">
        <v>2</v>
      </c>
      <c r="D74" s="29" t="s">
        <v>20</v>
      </c>
      <c r="E74" s="28" t="s">
        <v>111</v>
      </c>
      <c r="F74" s="30"/>
      <c r="G74" s="31" t="s">
        <v>112</v>
      </c>
      <c r="H74" s="108"/>
    </row>
    <row r="75" spans="2:8" ht="12.75">
      <c r="B75" s="27" t="s">
        <v>17</v>
      </c>
      <c r="C75" s="28" t="s">
        <v>2</v>
      </c>
      <c r="D75" s="29" t="s">
        <v>20</v>
      </c>
      <c r="E75" s="28" t="s">
        <v>113</v>
      </c>
      <c r="F75" s="30"/>
      <c r="G75" s="31" t="s">
        <v>114</v>
      </c>
      <c r="H75" s="108"/>
    </row>
    <row r="76" spans="2:8" ht="12.75">
      <c r="B76" s="33" t="s">
        <v>17</v>
      </c>
      <c r="C76" s="34" t="s">
        <v>2</v>
      </c>
      <c r="D76" s="35" t="s">
        <v>20</v>
      </c>
      <c r="E76" s="34" t="s">
        <v>115</v>
      </c>
      <c r="F76" s="36"/>
      <c r="G76" s="37" t="s">
        <v>116</v>
      </c>
      <c r="H76" s="108">
        <f>SUM(H77:H80)</f>
        <v>0</v>
      </c>
    </row>
    <row r="77" spans="2:8" ht="12.75">
      <c r="B77" s="115" t="s">
        <v>17</v>
      </c>
      <c r="C77" s="116" t="s">
        <v>2</v>
      </c>
      <c r="D77" s="117" t="s">
        <v>20</v>
      </c>
      <c r="E77" s="116" t="s">
        <v>115</v>
      </c>
      <c r="F77" s="118" t="s">
        <v>20</v>
      </c>
      <c r="G77" s="139" t="s">
        <v>117</v>
      </c>
      <c r="H77" s="108"/>
    </row>
    <row r="78" spans="2:8" ht="12.75">
      <c r="B78" s="115" t="s">
        <v>17</v>
      </c>
      <c r="C78" s="116" t="s">
        <v>2</v>
      </c>
      <c r="D78" s="117" t="s">
        <v>20</v>
      </c>
      <c r="E78" s="116" t="s">
        <v>115</v>
      </c>
      <c r="F78" s="118" t="s">
        <v>23</v>
      </c>
      <c r="G78" s="139" t="s">
        <v>118</v>
      </c>
      <c r="H78" s="108"/>
    </row>
    <row r="79" spans="2:8" ht="12.75">
      <c r="B79" s="115" t="s">
        <v>17</v>
      </c>
      <c r="C79" s="116" t="s">
        <v>2</v>
      </c>
      <c r="D79" s="117" t="s">
        <v>20</v>
      </c>
      <c r="E79" s="116" t="s">
        <v>115</v>
      </c>
      <c r="F79" s="118" t="s">
        <v>27</v>
      </c>
      <c r="G79" s="139" t="s">
        <v>119</v>
      </c>
      <c r="H79" s="108"/>
    </row>
    <row r="80" spans="2:8" ht="12.75">
      <c r="B80" s="115" t="s">
        <v>17</v>
      </c>
      <c r="C80" s="116" t="s">
        <v>2</v>
      </c>
      <c r="D80" s="117" t="s">
        <v>20</v>
      </c>
      <c r="E80" s="116" t="s">
        <v>115</v>
      </c>
      <c r="F80" s="118" t="s">
        <v>31</v>
      </c>
      <c r="G80" s="139" t="s">
        <v>120</v>
      </c>
      <c r="H80" s="108"/>
    </row>
    <row r="81" spans="2:8" ht="12.75">
      <c r="B81" s="27" t="s">
        <v>17</v>
      </c>
      <c r="C81" s="28" t="s">
        <v>2</v>
      </c>
      <c r="D81" s="29" t="s">
        <v>20</v>
      </c>
      <c r="E81" s="28" t="s">
        <v>121</v>
      </c>
      <c r="F81" s="38"/>
      <c r="G81" s="142" t="s">
        <v>122</v>
      </c>
      <c r="H81" s="108"/>
    </row>
    <row r="82" spans="2:8" ht="12.75">
      <c r="B82" s="27" t="s">
        <v>17</v>
      </c>
      <c r="C82" s="28" t="s">
        <v>2</v>
      </c>
      <c r="D82" s="29" t="s">
        <v>20</v>
      </c>
      <c r="E82" s="28" t="s">
        <v>123</v>
      </c>
      <c r="F82" s="38"/>
      <c r="G82" s="142" t="s">
        <v>124</v>
      </c>
      <c r="H82" s="108"/>
    </row>
    <row r="83" spans="2:8" ht="12.75">
      <c r="B83" s="27" t="s">
        <v>17</v>
      </c>
      <c r="C83" s="28" t="s">
        <v>2</v>
      </c>
      <c r="D83" s="29" t="s">
        <v>20</v>
      </c>
      <c r="E83" s="28" t="s">
        <v>125</v>
      </c>
      <c r="F83" s="38"/>
      <c r="G83" s="31" t="s">
        <v>126</v>
      </c>
      <c r="H83" s="108">
        <f>SUM(H84:H85)</f>
        <v>0</v>
      </c>
    </row>
    <row r="84" spans="2:8" ht="12.75">
      <c r="B84" s="120" t="s">
        <v>17</v>
      </c>
      <c r="C84" s="119" t="s">
        <v>2</v>
      </c>
      <c r="D84" s="45" t="s">
        <v>20</v>
      </c>
      <c r="E84" s="119" t="s">
        <v>125</v>
      </c>
      <c r="F84" s="42" t="s">
        <v>20</v>
      </c>
      <c r="G84" s="140" t="s">
        <v>127</v>
      </c>
      <c r="H84" s="108"/>
    </row>
    <row r="85" spans="2:8" ht="12.75">
      <c r="B85" s="120" t="s">
        <v>17</v>
      </c>
      <c r="C85" s="119" t="s">
        <v>2</v>
      </c>
      <c r="D85" s="45" t="s">
        <v>20</v>
      </c>
      <c r="E85" s="119" t="s">
        <v>125</v>
      </c>
      <c r="F85" s="42" t="s">
        <v>23</v>
      </c>
      <c r="G85" s="140" t="s">
        <v>128</v>
      </c>
      <c r="H85" s="108"/>
    </row>
    <row r="86" spans="2:8" ht="12.75">
      <c r="B86" s="27" t="s">
        <v>17</v>
      </c>
      <c r="C86" s="28" t="s">
        <v>2</v>
      </c>
      <c r="D86" s="29" t="s">
        <v>20</v>
      </c>
      <c r="E86" s="28" t="s">
        <v>129</v>
      </c>
      <c r="F86" s="121"/>
      <c r="G86" s="141" t="s">
        <v>130</v>
      </c>
      <c r="H86" s="108"/>
    </row>
    <row r="87" spans="2:8" ht="12.75">
      <c r="B87" s="27" t="s">
        <v>17</v>
      </c>
      <c r="C87" s="28" t="s">
        <v>2</v>
      </c>
      <c r="D87" s="29" t="s">
        <v>20</v>
      </c>
      <c r="E87" s="28" t="s">
        <v>131</v>
      </c>
      <c r="F87" s="121"/>
      <c r="G87" s="141" t="s">
        <v>132</v>
      </c>
      <c r="H87" s="108"/>
    </row>
    <row r="88" spans="2:8" ht="12.75">
      <c r="B88" s="27" t="s">
        <v>17</v>
      </c>
      <c r="C88" s="28" t="s">
        <v>2</v>
      </c>
      <c r="D88" s="29" t="s">
        <v>20</v>
      </c>
      <c r="E88" s="28" t="s">
        <v>133</v>
      </c>
      <c r="F88" s="30"/>
      <c r="G88" s="31" t="s">
        <v>134</v>
      </c>
      <c r="H88" s="108"/>
    </row>
    <row r="89" spans="2:8" ht="12.75">
      <c r="B89" s="27" t="s">
        <v>17</v>
      </c>
      <c r="C89" s="28" t="s">
        <v>2</v>
      </c>
      <c r="D89" s="29" t="s">
        <v>20</v>
      </c>
      <c r="E89" s="28" t="s">
        <v>135</v>
      </c>
      <c r="F89" s="30"/>
      <c r="G89" s="31" t="s">
        <v>136</v>
      </c>
      <c r="H89" s="108"/>
    </row>
    <row r="90" spans="2:8" ht="12.75">
      <c r="B90" s="27" t="s">
        <v>17</v>
      </c>
      <c r="C90" s="28" t="s">
        <v>2</v>
      </c>
      <c r="D90" s="29" t="s">
        <v>20</v>
      </c>
      <c r="E90" s="28" t="s">
        <v>137</v>
      </c>
      <c r="F90" s="30"/>
      <c r="G90" s="31" t="s">
        <v>138</v>
      </c>
      <c r="H90" s="108"/>
    </row>
    <row r="91" spans="2:8" ht="12.75">
      <c r="B91" s="27" t="s">
        <v>17</v>
      </c>
      <c r="C91" s="28" t="s">
        <v>2</v>
      </c>
      <c r="D91" s="29" t="s">
        <v>20</v>
      </c>
      <c r="E91" s="28" t="s">
        <v>139</v>
      </c>
      <c r="F91" s="30"/>
      <c r="G91" s="31" t="s">
        <v>140</v>
      </c>
      <c r="H91" s="108"/>
    </row>
    <row r="92" spans="2:8" ht="12.75">
      <c r="B92" s="27" t="s">
        <v>17</v>
      </c>
      <c r="C92" s="28" t="s">
        <v>2</v>
      </c>
      <c r="D92" s="29" t="s">
        <v>20</v>
      </c>
      <c r="E92" s="28" t="s">
        <v>141</v>
      </c>
      <c r="F92" s="30"/>
      <c r="G92" s="31" t="s">
        <v>142</v>
      </c>
      <c r="H92" s="108"/>
    </row>
    <row r="93" spans="2:8" ht="12.75">
      <c r="B93" s="27" t="s">
        <v>17</v>
      </c>
      <c r="C93" s="28" t="s">
        <v>2</v>
      </c>
      <c r="D93" s="29" t="s">
        <v>20</v>
      </c>
      <c r="E93" s="28" t="s">
        <v>143</v>
      </c>
      <c r="F93" s="30"/>
      <c r="G93" s="31" t="s">
        <v>144</v>
      </c>
      <c r="H93" s="108"/>
    </row>
    <row r="94" spans="2:8" ht="12.75">
      <c r="B94" s="27" t="s">
        <v>17</v>
      </c>
      <c r="C94" s="28" t="s">
        <v>2</v>
      </c>
      <c r="D94" s="29" t="s">
        <v>20</v>
      </c>
      <c r="E94" s="28" t="s">
        <v>145</v>
      </c>
      <c r="F94" s="30"/>
      <c r="G94" s="31" t="s">
        <v>146</v>
      </c>
      <c r="H94" s="108"/>
    </row>
    <row r="95" spans="2:8" ht="12.75">
      <c r="B95" s="27" t="s">
        <v>17</v>
      </c>
      <c r="C95" s="28" t="s">
        <v>2</v>
      </c>
      <c r="D95" s="29" t="s">
        <v>20</v>
      </c>
      <c r="E95" s="28" t="s">
        <v>147</v>
      </c>
      <c r="F95" s="30"/>
      <c r="G95" s="31" t="s">
        <v>148</v>
      </c>
      <c r="H95" s="108"/>
    </row>
    <row r="96" spans="2:8" ht="12.75">
      <c r="B96" s="27" t="s">
        <v>17</v>
      </c>
      <c r="C96" s="28" t="s">
        <v>2</v>
      </c>
      <c r="D96" s="29" t="s">
        <v>20</v>
      </c>
      <c r="E96" s="28" t="s">
        <v>149</v>
      </c>
      <c r="F96" s="30"/>
      <c r="G96" s="31" t="s">
        <v>150</v>
      </c>
      <c r="H96" s="108"/>
    </row>
    <row r="97" spans="2:8" ht="12.75">
      <c r="B97" s="27" t="s">
        <v>17</v>
      </c>
      <c r="C97" s="28" t="s">
        <v>2</v>
      </c>
      <c r="D97" s="29" t="s">
        <v>20</v>
      </c>
      <c r="E97" s="28" t="s">
        <v>151</v>
      </c>
      <c r="F97" s="30"/>
      <c r="G97" s="31" t="s">
        <v>152</v>
      </c>
      <c r="H97" s="108"/>
    </row>
    <row r="98" spans="2:8" ht="12.75">
      <c r="B98" s="33" t="s">
        <v>17</v>
      </c>
      <c r="C98" s="34" t="s">
        <v>2</v>
      </c>
      <c r="D98" s="35" t="s">
        <v>20</v>
      </c>
      <c r="E98" s="34" t="s">
        <v>153</v>
      </c>
      <c r="F98" s="36"/>
      <c r="G98" s="37" t="s">
        <v>154</v>
      </c>
      <c r="H98" s="108">
        <f>SUM(H99)</f>
        <v>0</v>
      </c>
    </row>
    <row r="99" spans="2:8" ht="12.75">
      <c r="B99" s="40" t="s">
        <v>17</v>
      </c>
      <c r="C99" s="41" t="s">
        <v>2</v>
      </c>
      <c r="D99" s="39" t="s">
        <v>20</v>
      </c>
      <c r="E99" s="41" t="s">
        <v>153</v>
      </c>
      <c r="F99" s="39" t="s">
        <v>20</v>
      </c>
      <c r="G99" s="140" t="s">
        <v>155</v>
      </c>
      <c r="H99" s="108"/>
    </row>
    <row r="100" spans="2:8" ht="12.75">
      <c r="B100" s="27" t="s">
        <v>17</v>
      </c>
      <c r="C100" s="28" t="s">
        <v>2</v>
      </c>
      <c r="D100" s="29" t="s">
        <v>20</v>
      </c>
      <c r="E100" s="28" t="s">
        <v>59</v>
      </c>
      <c r="F100" s="42"/>
      <c r="G100" s="31" t="s">
        <v>156</v>
      </c>
      <c r="H100" s="108"/>
    </row>
    <row r="101" spans="2:8" ht="27.75">
      <c r="B101" s="40"/>
      <c r="C101" s="41"/>
      <c r="D101" s="39"/>
      <c r="E101" s="41"/>
      <c r="F101" s="42"/>
      <c r="G101" s="43" t="s">
        <v>157</v>
      </c>
      <c r="H101" s="108"/>
    </row>
    <row r="102" spans="2:8" ht="12.75">
      <c r="B102" s="21" t="s">
        <v>17</v>
      </c>
      <c r="C102" s="22" t="s">
        <v>2</v>
      </c>
      <c r="D102" s="23" t="s">
        <v>23</v>
      </c>
      <c r="E102" s="22"/>
      <c r="F102" s="24"/>
      <c r="G102" s="25" t="s">
        <v>158</v>
      </c>
      <c r="H102" s="107">
        <f>SUM(H103:H105)</f>
        <v>0</v>
      </c>
    </row>
    <row r="103" spans="2:8" ht="12.75">
      <c r="B103" s="27" t="s">
        <v>17</v>
      </c>
      <c r="C103" s="28" t="s">
        <v>2</v>
      </c>
      <c r="D103" s="29" t="s">
        <v>23</v>
      </c>
      <c r="E103" s="28" t="s">
        <v>20</v>
      </c>
      <c r="F103" s="30"/>
      <c r="G103" s="31" t="s">
        <v>159</v>
      </c>
      <c r="H103" s="108"/>
    </row>
    <row r="104" spans="2:8" ht="12.75">
      <c r="B104" s="27" t="s">
        <v>17</v>
      </c>
      <c r="C104" s="28" t="s">
        <v>2</v>
      </c>
      <c r="D104" s="29" t="s">
        <v>23</v>
      </c>
      <c r="E104" s="28" t="s">
        <v>23</v>
      </c>
      <c r="F104" s="30"/>
      <c r="G104" s="31" t="s">
        <v>160</v>
      </c>
      <c r="H104" s="108"/>
    </row>
    <row r="105" spans="2:8" ht="12.75">
      <c r="B105" s="27" t="s">
        <v>17</v>
      </c>
      <c r="C105" s="28" t="s">
        <v>2</v>
      </c>
      <c r="D105" s="29" t="s">
        <v>23</v>
      </c>
      <c r="E105" s="28" t="s">
        <v>27</v>
      </c>
      <c r="F105" s="30"/>
      <c r="G105" s="31" t="s">
        <v>161</v>
      </c>
      <c r="H105" s="108"/>
    </row>
    <row r="106" spans="2:8" ht="12.75">
      <c r="B106" s="21" t="s">
        <v>17</v>
      </c>
      <c r="C106" s="22" t="s">
        <v>2</v>
      </c>
      <c r="D106" s="23" t="s">
        <v>27</v>
      </c>
      <c r="E106" s="22"/>
      <c r="F106" s="24"/>
      <c r="G106" s="25" t="s">
        <v>162</v>
      </c>
      <c r="H106" s="107">
        <f>SUM(H107+H110+H114)</f>
        <v>0</v>
      </c>
    </row>
    <row r="107" spans="2:8" ht="12.75">
      <c r="B107" s="27" t="s">
        <v>17</v>
      </c>
      <c r="C107" s="28" t="s">
        <v>2</v>
      </c>
      <c r="D107" s="29" t="s">
        <v>27</v>
      </c>
      <c r="E107" s="28" t="s">
        <v>20</v>
      </c>
      <c r="F107" s="30"/>
      <c r="G107" s="31" t="s">
        <v>163</v>
      </c>
      <c r="H107" s="108">
        <f>SUM(H108:H109)</f>
        <v>0</v>
      </c>
    </row>
    <row r="108" spans="2:8" ht="12.75">
      <c r="B108" s="40" t="s">
        <v>17</v>
      </c>
      <c r="C108" s="41" t="s">
        <v>2</v>
      </c>
      <c r="D108" s="39" t="s">
        <v>27</v>
      </c>
      <c r="E108" s="41" t="s">
        <v>20</v>
      </c>
      <c r="F108" s="38" t="s">
        <v>20</v>
      </c>
      <c r="G108" s="138" t="s">
        <v>164</v>
      </c>
      <c r="H108" s="108"/>
    </row>
    <row r="109" spans="2:8" ht="12.75">
      <c r="B109" s="40" t="s">
        <v>17</v>
      </c>
      <c r="C109" s="41" t="s">
        <v>2</v>
      </c>
      <c r="D109" s="39" t="s">
        <v>27</v>
      </c>
      <c r="E109" s="41" t="s">
        <v>20</v>
      </c>
      <c r="F109" s="38" t="s">
        <v>23</v>
      </c>
      <c r="G109" s="138" t="s">
        <v>165</v>
      </c>
      <c r="H109" s="108"/>
    </row>
    <row r="110" spans="2:8" ht="12.75">
      <c r="B110" s="27" t="s">
        <v>17</v>
      </c>
      <c r="C110" s="28" t="s">
        <v>2</v>
      </c>
      <c r="D110" s="29" t="s">
        <v>27</v>
      </c>
      <c r="E110" s="28" t="s">
        <v>23</v>
      </c>
      <c r="F110" s="30"/>
      <c r="G110" s="31" t="s">
        <v>166</v>
      </c>
      <c r="H110" s="108">
        <f>SUM(H111:H113)</f>
        <v>0</v>
      </c>
    </row>
    <row r="111" spans="2:8" ht="12.75">
      <c r="B111" s="40" t="s">
        <v>17</v>
      </c>
      <c r="C111" s="41" t="s">
        <v>2</v>
      </c>
      <c r="D111" s="39" t="s">
        <v>27</v>
      </c>
      <c r="E111" s="41" t="s">
        <v>23</v>
      </c>
      <c r="F111" s="38" t="s">
        <v>20</v>
      </c>
      <c r="G111" s="138" t="s">
        <v>164</v>
      </c>
      <c r="H111" s="108"/>
    </row>
    <row r="112" spans="2:8" ht="12.75">
      <c r="B112" s="40" t="s">
        <v>17</v>
      </c>
      <c r="C112" s="41" t="s">
        <v>2</v>
      </c>
      <c r="D112" s="39" t="s">
        <v>27</v>
      </c>
      <c r="E112" s="41" t="s">
        <v>23</v>
      </c>
      <c r="F112" s="38" t="s">
        <v>23</v>
      </c>
      <c r="G112" s="138" t="s">
        <v>167</v>
      </c>
      <c r="H112" s="108"/>
    </row>
    <row r="113" spans="2:8" ht="12.75">
      <c r="B113" s="40" t="s">
        <v>17</v>
      </c>
      <c r="C113" s="41" t="s">
        <v>2</v>
      </c>
      <c r="D113" s="39" t="s">
        <v>27</v>
      </c>
      <c r="E113" s="41" t="s">
        <v>23</v>
      </c>
      <c r="F113" s="38" t="s">
        <v>27</v>
      </c>
      <c r="G113" s="138" t="s">
        <v>168</v>
      </c>
      <c r="H113" s="108"/>
    </row>
    <row r="114" spans="2:8" ht="12.75">
      <c r="B114" s="27" t="s">
        <v>17</v>
      </c>
      <c r="C114" s="28" t="s">
        <v>2</v>
      </c>
      <c r="D114" s="29" t="s">
        <v>27</v>
      </c>
      <c r="E114" s="28" t="s">
        <v>27</v>
      </c>
      <c r="F114" s="30"/>
      <c r="G114" s="31" t="s">
        <v>169</v>
      </c>
      <c r="H114" s="108">
        <f>SUM(H115:H119)</f>
        <v>0</v>
      </c>
    </row>
    <row r="115" spans="2:8" ht="12.75">
      <c r="B115" s="40" t="s">
        <v>17</v>
      </c>
      <c r="C115" s="41" t="s">
        <v>2</v>
      </c>
      <c r="D115" s="39" t="s">
        <v>27</v>
      </c>
      <c r="E115" s="41" t="s">
        <v>27</v>
      </c>
      <c r="F115" s="38" t="s">
        <v>20</v>
      </c>
      <c r="G115" s="140" t="s">
        <v>164</v>
      </c>
      <c r="H115" s="108"/>
    </row>
    <row r="116" spans="2:8" ht="12.75">
      <c r="B116" s="120" t="s">
        <v>17</v>
      </c>
      <c r="C116" s="119" t="s">
        <v>2</v>
      </c>
      <c r="D116" s="45" t="s">
        <v>27</v>
      </c>
      <c r="E116" s="119" t="s">
        <v>27</v>
      </c>
      <c r="F116" s="42" t="s">
        <v>23</v>
      </c>
      <c r="G116" s="140" t="s">
        <v>170</v>
      </c>
      <c r="H116" s="108"/>
    </row>
    <row r="117" spans="2:8" ht="12.75">
      <c r="B117" s="120" t="s">
        <v>17</v>
      </c>
      <c r="C117" s="119" t="s">
        <v>2</v>
      </c>
      <c r="D117" s="45" t="s">
        <v>27</v>
      </c>
      <c r="E117" s="119" t="s">
        <v>27</v>
      </c>
      <c r="F117" s="42" t="s">
        <v>27</v>
      </c>
      <c r="G117" s="140" t="s">
        <v>171</v>
      </c>
      <c r="H117" s="108"/>
    </row>
    <row r="118" spans="2:8" ht="12.75">
      <c r="B118" s="120" t="s">
        <v>17</v>
      </c>
      <c r="C118" s="119" t="s">
        <v>2</v>
      </c>
      <c r="D118" s="45" t="s">
        <v>27</v>
      </c>
      <c r="E118" s="119" t="s">
        <v>27</v>
      </c>
      <c r="F118" s="42" t="s">
        <v>31</v>
      </c>
      <c r="G118" s="140" t="s">
        <v>172</v>
      </c>
      <c r="H118" s="108"/>
    </row>
    <row r="119" spans="2:8" ht="12.75">
      <c r="B119" s="120" t="s">
        <v>17</v>
      </c>
      <c r="C119" s="119" t="s">
        <v>2</v>
      </c>
      <c r="D119" s="45" t="s">
        <v>27</v>
      </c>
      <c r="E119" s="119" t="s">
        <v>27</v>
      </c>
      <c r="F119" s="42" t="s">
        <v>37</v>
      </c>
      <c r="G119" s="140" t="s">
        <v>173</v>
      </c>
      <c r="H119" s="108"/>
    </row>
    <row r="120" spans="2:8" ht="12.75">
      <c r="B120" s="21" t="s">
        <v>17</v>
      </c>
      <c r="C120" s="22" t="s">
        <v>2</v>
      </c>
      <c r="D120" s="23" t="s">
        <v>31</v>
      </c>
      <c r="E120" s="22"/>
      <c r="F120" s="24"/>
      <c r="G120" s="25" t="s">
        <v>174</v>
      </c>
      <c r="H120" s="107">
        <f>SUM(H121:H127)</f>
        <v>0</v>
      </c>
    </row>
    <row r="121" spans="2:8" ht="12.75">
      <c r="B121" s="27" t="s">
        <v>17</v>
      </c>
      <c r="C121" s="28" t="s">
        <v>2</v>
      </c>
      <c r="D121" s="29" t="s">
        <v>31</v>
      </c>
      <c r="E121" s="28" t="s">
        <v>20</v>
      </c>
      <c r="F121" s="24"/>
      <c r="G121" s="31" t="s">
        <v>175</v>
      </c>
      <c r="H121" s="108"/>
    </row>
    <row r="122" spans="2:8" ht="12.75">
      <c r="B122" s="27" t="s">
        <v>17</v>
      </c>
      <c r="C122" s="28" t="s">
        <v>2</v>
      </c>
      <c r="D122" s="29" t="s">
        <v>31</v>
      </c>
      <c r="E122" s="28" t="s">
        <v>23</v>
      </c>
      <c r="F122" s="24"/>
      <c r="G122" s="31" t="s">
        <v>176</v>
      </c>
      <c r="H122" s="108"/>
    </row>
    <row r="123" spans="2:8" ht="12.75">
      <c r="B123" s="27" t="s">
        <v>17</v>
      </c>
      <c r="C123" s="28" t="s">
        <v>2</v>
      </c>
      <c r="D123" s="29" t="s">
        <v>31</v>
      </c>
      <c r="E123" s="28" t="s">
        <v>27</v>
      </c>
      <c r="F123" s="24"/>
      <c r="G123" s="31" t="s">
        <v>177</v>
      </c>
      <c r="H123" s="108"/>
    </row>
    <row r="124" spans="2:8" ht="12.75">
      <c r="B124" s="27" t="s">
        <v>17</v>
      </c>
      <c r="C124" s="28" t="s">
        <v>2</v>
      </c>
      <c r="D124" s="29" t="s">
        <v>31</v>
      </c>
      <c r="E124" s="28" t="s">
        <v>31</v>
      </c>
      <c r="F124" s="24"/>
      <c r="G124" s="31" t="s">
        <v>178</v>
      </c>
      <c r="H124" s="108"/>
    </row>
    <row r="125" spans="2:8" ht="12.75">
      <c r="B125" s="27" t="s">
        <v>17</v>
      </c>
      <c r="C125" s="28" t="s">
        <v>2</v>
      </c>
      <c r="D125" s="29" t="s">
        <v>31</v>
      </c>
      <c r="E125" s="28" t="s">
        <v>37</v>
      </c>
      <c r="F125" s="30"/>
      <c r="G125" s="31" t="s">
        <v>179</v>
      </c>
      <c r="H125" s="107"/>
    </row>
    <row r="126" spans="2:8" ht="12.75">
      <c r="B126" s="27" t="s">
        <v>17</v>
      </c>
      <c r="C126" s="28" t="s">
        <v>2</v>
      </c>
      <c r="D126" s="29" t="s">
        <v>31</v>
      </c>
      <c r="E126" s="28" t="s">
        <v>39</v>
      </c>
      <c r="F126" s="30"/>
      <c r="G126" s="31" t="s">
        <v>180</v>
      </c>
      <c r="H126" s="107"/>
    </row>
    <row r="127" spans="2:8" ht="12.75">
      <c r="B127" s="27" t="s">
        <v>17</v>
      </c>
      <c r="C127" s="28" t="s">
        <v>2</v>
      </c>
      <c r="D127" s="29" t="s">
        <v>31</v>
      </c>
      <c r="E127" s="28" t="s">
        <v>41</v>
      </c>
      <c r="F127" s="30"/>
      <c r="G127" s="31" t="s">
        <v>181</v>
      </c>
      <c r="H127" s="107"/>
    </row>
    <row r="128" spans="2:8" ht="12.75">
      <c r="B128" s="21" t="s">
        <v>17</v>
      </c>
      <c r="C128" s="22" t="s">
        <v>2</v>
      </c>
      <c r="D128" s="23" t="s">
        <v>37</v>
      </c>
      <c r="E128" s="22"/>
      <c r="F128" s="24"/>
      <c r="G128" s="25" t="s">
        <v>182</v>
      </c>
      <c r="H128" s="107">
        <f>SUM(H129+H132+H133+H135)</f>
        <v>0</v>
      </c>
    </row>
    <row r="129" spans="2:8" ht="12.75">
      <c r="B129" s="27" t="s">
        <v>17</v>
      </c>
      <c r="C129" s="28" t="s">
        <v>2</v>
      </c>
      <c r="D129" s="29" t="s">
        <v>37</v>
      </c>
      <c r="E129" s="28" t="s">
        <v>20</v>
      </c>
      <c r="F129" s="30"/>
      <c r="G129" s="31" t="s">
        <v>183</v>
      </c>
      <c r="H129" s="108">
        <f>SUM(H130:H131)</f>
        <v>0</v>
      </c>
    </row>
    <row r="130" spans="2:8" ht="12.75">
      <c r="B130" s="120" t="s">
        <v>17</v>
      </c>
      <c r="C130" s="119" t="s">
        <v>2</v>
      </c>
      <c r="D130" s="39" t="s">
        <v>37</v>
      </c>
      <c r="E130" s="41" t="s">
        <v>20</v>
      </c>
      <c r="F130" s="38" t="s">
        <v>20</v>
      </c>
      <c r="G130" s="138" t="s">
        <v>184</v>
      </c>
      <c r="H130" s="108"/>
    </row>
    <row r="131" spans="2:8" ht="12.75">
      <c r="B131" s="120" t="s">
        <v>17</v>
      </c>
      <c r="C131" s="119" t="s">
        <v>2</v>
      </c>
      <c r="D131" s="39" t="s">
        <v>37</v>
      </c>
      <c r="E131" s="41" t="s">
        <v>20</v>
      </c>
      <c r="F131" s="38" t="s">
        <v>23</v>
      </c>
      <c r="G131" s="138" t="s">
        <v>185</v>
      </c>
      <c r="H131" s="108"/>
    </row>
    <row r="132" spans="2:8" ht="12.75">
      <c r="B132" s="27" t="s">
        <v>17</v>
      </c>
      <c r="C132" s="28" t="s">
        <v>2</v>
      </c>
      <c r="D132" s="29" t="s">
        <v>37</v>
      </c>
      <c r="E132" s="28" t="s">
        <v>23</v>
      </c>
      <c r="F132" s="30"/>
      <c r="G132" s="31" t="s">
        <v>186</v>
      </c>
      <c r="H132" s="108"/>
    </row>
    <row r="133" spans="2:8" ht="12.75">
      <c r="B133" s="27" t="s">
        <v>17</v>
      </c>
      <c r="C133" s="28" t="s">
        <v>2</v>
      </c>
      <c r="D133" s="29" t="s">
        <v>37</v>
      </c>
      <c r="E133" s="28" t="s">
        <v>27</v>
      </c>
      <c r="F133" s="30"/>
      <c r="G133" s="31" t="s">
        <v>187</v>
      </c>
      <c r="H133" s="108">
        <f>SUM(H134)</f>
        <v>0</v>
      </c>
    </row>
    <row r="134" spans="2:8" ht="12.75">
      <c r="B134" s="40" t="s">
        <v>17</v>
      </c>
      <c r="C134" s="41" t="s">
        <v>2</v>
      </c>
      <c r="D134" s="39" t="s">
        <v>37</v>
      </c>
      <c r="E134" s="41" t="s">
        <v>27</v>
      </c>
      <c r="F134" s="38" t="s">
        <v>20</v>
      </c>
      <c r="G134" s="138" t="s">
        <v>188</v>
      </c>
      <c r="H134" s="108"/>
    </row>
    <row r="135" spans="2:8" ht="12.75">
      <c r="B135" s="27" t="s">
        <v>17</v>
      </c>
      <c r="C135" s="28" t="s">
        <v>2</v>
      </c>
      <c r="D135" s="29" t="s">
        <v>37</v>
      </c>
      <c r="E135" s="28" t="s">
        <v>31</v>
      </c>
      <c r="F135" s="30"/>
      <c r="G135" s="31" t="s">
        <v>189</v>
      </c>
      <c r="H135" s="108"/>
    </row>
    <row r="136" spans="2:8" ht="12.75">
      <c r="B136" s="16" t="s">
        <v>17</v>
      </c>
      <c r="C136" s="17" t="s">
        <v>3</v>
      </c>
      <c r="D136" s="18"/>
      <c r="E136" s="17"/>
      <c r="F136" s="19"/>
      <c r="G136" s="20" t="s">
        <v>190</v>
      </c>
      <c r="H136" s="106">
        <f>SUM(H137+H218+H222+H235+H243)</f>
        <v>0</v>
      </c>
    </row>
    <row r="137" spans="2:8" ht="12.75">
      <c r="B137" s="21" t="s">
        <v>17</v>
      </c>
      <c r="C137" s="22" t="s">
        <v>3</v>
      </c>
      <c r="D137" s="23" t="s">
        <v>20</v>
      </c>
      <c r="E137" s="22"/>
      <c r="F137" s="24"/>
      <c r="G137" s="25" t="s">
        <v>21</v>
      </c>
      <c r="H137" s="107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27" t="s">
        <v>17</v>
      </c>
      <c r="C138" s="28" t="s">
        <v>3</v>
      </c>
      <c r="D138" s="29" t="s">
        <v>20</v>
      </c>
      <c r="E138" s="28" t="s">
        <v>20</v>
      </c>
      <c r="F138" s="30"/>
      <c r="G138" s="31" t="s">
        <v>22</v>
      </c>
      <c r="H138" s="108"/>
    </row>
    <row r="139" spans="2:8" ht="12.75">
      <c r="B139" s="27" t="s">
        <v>17</v>
      </c>
      <c r="C139" s="28" t="s">
        <v>3</v>
      </c>
      <c r="D139" s="29" t="s">
        <v>20</v>
      </c>
      <c r="E139" s="28" t="s">
        <v>23</v>
      </c>
      <c r="F139" s="30"/>
      <c r="G139" s="31" t="s">
        <v>24</v>
      </c>
      <c r="H139" s="108">
        <f>SUM(H140:H141)</f>
        <v>0</v>
      </c>
    </row>
    <row r="140" spans="2:8" ht="12.75">
      <c r="B140" s="40" t="s">
        <v>17</v>
      </c>
      <c r="C140" s="41" t="s">
        <v>3</v>
      </c>
      <c r="D140" s="39" t="s">
        <v>20</v>
      </c>
      <c r="E140" s="41" t="s">
        <v>23</v>
      </c>
      <c r="F140" s="38" t="s">
        <v>20</v>
      </c>
      <c r="G140" s="138" t="s">
        <v>25</v>
      </c>
      <c r="H140" s="108"/>
    </row>
    <row r="141" spans="2:8" ht="12.75">
      <c r="B141" s="40" t="s">
        <v>17</v>
      </c>
      <c r="C141" s="41" t="s">
        <v>3</v>
      </c>
      <c r="D141" s="39" t="s">
        <v>20</v>
      </c>
      <c r="E141" s="41" t="s">
        <v>23</v>
      </c>
      <c r="F141" s="38" t="s">
        <v>23</v>
      </c>
      <c r="G141" s="138" t="s">
        <v>26</v>
      </c>
      <c r="H141" s="108"/>
    </row>
    <row r="142" spans="2:8" ht="12.75">
      <c r="B142" s="27" t="s">
        <v>17</v>
      </c>
      <c r="C142" s="28" t="s">
        <v>3</v>
      </c>
      <c r="D142" s="29" t="s">
        <v>20</v>
      </c>
      <c r="E142" s="28" t="s">
        <v>27</v>
      </c>
      <c r="F142" s="30"/>
      <c r="G142" s="31" t="s">
        <v>29</v>
      </c>
      <c r="H142" s="108"/>
    </row>
    <row r="143" spans="2:8" ht="12.75">
      <c r="B143" s="27" t="s">
        <v>17</v>
      </c>
      <c r="C143" s="28" t="s">
        <v>3</v>
      </c>
      <c r="D143" s="29" t="s">
        <v>20</v>
      </c>
      <c r="E143" s="28" t="s">
        <v>31</v>
      </c>
      <c r="F143" s="30"/>
      <c r="G143" s="31" t="s">
        <v>32</v>
      </c>
      <c r="H143" s="108">
        <f>SUM(H144:H146)</f>
        <v>0</v>
      </c>
    </row>
    <row r="144" spans="2:8" ht="12.75">
      <c r="B144" s="40" t="s">
        <v>17</v>
      </c>
      <c r="C144" s="41" t="s">
        <v>3</v>
      </c>
      <c r="D144" s="39" t="s">
        <v>20</v>
      </c>
      <c r="E144" s="41" t="s">
        <v>31</v>
      </c>
      <c r="F144" s="38" t="s">
        <v>20</v>
      </c>
      <c r="G144" s="138" t="s">
        <v>33</v>
      </c>
      <c r="H144" s="108"/>
    </row>
    <row r="145" spans="2:8" ht="12.75">
      <c r="B145" s="40" t="s">
        <v>17</v>
      </c>
      <c r="C145" s="41" t="s">
        <v>3</v>
      </c>
      <c r="D145" s="39" t="s">
        <v>20</v>
      </c>
      <c r="E145" s="41" t="s">
        <v>31</v>
      </c>
      <c r="F145" s="38" t="s">
        <v>23</v>
      </c>
      <c r="G145" s="138" t="s">
        <v>34</v>
      </c>
      <c r="H145" s="108"/>
    </row>
    <row r="146" spans="2:8" ht="12.75">
      <c r="B146" s="40" t="s">
        <v>17</v>
      </c>
      <c r="C146" s="41" t="s">
        <v>3</v>
      </c>
      <c r="D146" s="39" t="s">
        <v>20</v>
      </c>
      <c r="E146" s="41" t="s">
        <v>31</v>
      </c>
      <c r="F146" s="38" t="s">
        <v>27</v>
      </c>
      <c r="G146" s="138" t="s">
        <v>36</v>
      </c>
      <c r="H146" s="108"/>
    </row>
    <row r="147" spans="2:8" ht="12.75">
      <c r="B147" s="27" t="s">
        <v>17</v>
      </c>
      <c r="C147" s="28" t="s">
        <v>3</v>
      </c>
      <c r="D147" s="29" t="s">
        <v>20</v>
      </c>
      <c r="E147" s="28" t="s">
        <v>37</v>
      </c>
      <c r="F147" s="30"/>
      <c r="G147" s="31" t="s">
        <v>38</v>
      </c>
      <c r="H147" s="108"/>
    </row>
    <row r="148" spans="2:8" ht="12.75">
      <c r="B148" s="27" t="s">
        <v>17</v>
      </c>
      <c r="C148" s="28" t="s">
        <v>3</v>
      </c>
      <c r="D148" s="29" t="s">
        <v>20</v>
      </c>
      <c r="E148" s="28" t="s">
        <v>39</v>
      </c>
      <c r="F148" s="30"/>
      <c r="G148" s="31" t="s">
        <v>40</v>
      </c>
      <c r="H148" s="108"/>
    </row>
    <row r="149" spans="2:8" ht="12.75">
      <c r="B149" s="27" t="s">
        <v>17</v>
      </c>
      <c r="C149" s="28" t="s">
        <v>3</v>
      </c>
      <c r="D149" s="29" t="s">
        <v>20</v>
      </c>
      <c r="E149" s="28" t="s">
        <v>41</v>
      </c>
      <c r="F149" s="30"/>
      <c r="G149" s="31" t="s">
        <v>191</v>
      </c>
      <c r="H149" s="108">
        <f>SUM(H150:H151)</f>
        <v>0</v>
      </c>
    </row>
    <row r="150" spans="2:8" ht="12.75">
      <c r="B150" s="40" t="s">
        <v>17</v>
      </c>
      <c r="C150" s="41" t="s">
        <v>3</v>
      </c>
      <c r="D150" s="39" t="s">
        <v>20</v>
      </c>
      <c r="E150" s="41" t="s">
        <v>41</v>
      </c>
      <c r="F150" s="38" t="s">
        <v>20</v>
      </c>
      <c r="G150" s="138" t="s">
        <v>43</v>
      </c>
      <c r="H150" s="108"/>
    </row>
    <row r="151" spans="2:8" ht="12.75">
      <c r="B151" s="40" t="s">
        <v>17</v>
      </c>
      <c r="C151" s="41" t="s">
        <v>3</v>
      </c>
      <c r="D151" s="39" t="s">
        <v>20</v>
      </c>
      <c r="E151" s="41" t="s">
        <v>41</v>
      </c>
      <c r="F151" s="38" t="s">
        <v>23</v>
      </c>
      <c r="G151" s="138" t="s">
        <v>192</v>
      </c>
      <c r="H151" s="108"/>
    </row>
    <row r="152" spans="2:8" ht="12.75">
      <c r="B152" s="27" t="s">
        <v>17</v>
      </c>
      <c r="C152" s="28" t="s">
        <v>3</v>
      </c>
      <c r="D152" s="29" t="s">
        <v>20</v>
      </c>
      <c r="E152" s="28" t="s">
        <v>46</v>
      </c>
      <c r="F152" s="30"/>
      <c r="G152" s="31" t="s">
        <v>47</v>
      </c>
      <c r="H152" s="108">
        <f>SUM(H153:H154)</f>
        <v>0</v>
      </c>
    </row>
    <row r="153" spans="2:8" ht="12.75">
      <c r="B153" s="115" t="s">
        <v>17</v>
      </c>
      <c r="C153" s="116" t="s">
        <v>3</v>
      </c>
      <c r="D153" s="117" t="s">
        <v>20</v>
      </c>
      <c r="E153" s="116" t="s">
        <v>46</v>
      </c>
      <c r="F153" s="117" t="s">
        <v>20</v>
      </c>
      <c r="G153" s="138" t="s">
        <v>48</v>
      </c>
      <c r="H153" s="108"/>
    </row>
    <row r="154" spans="2:8" ht="12.75">
      <c r="B154" s="115" t="s">
        <v>17</v>
      </c>
      <c r="C154" s="116" t="s">
        <v>3</v>
      </c>
      <c r="D154" s="117" t="s">
        <v>20</v>
      </c>
      <c r="E154" s="116" t="s">
        <v>46</v>
      </c>
      <c r="F154" s="118" t="s">
        <v>23</v>
      </c>
      <c r="G154" s="139" t="s">
        <v>49</v>
      </c>
      <c r="H154" s="108"/>
    </row>
    <row r="155" spans="2:8" ht="12.75">
      <c r="B155" s="27" t="s">
        <v>17</v>
      </c>
      <c r="C155" s="28" t="s">
        <v>3</v>
      </c>
      <c r="D155" s="29" t="s">
        <v>20</v>
      </c>
      <c r="E155" s="28" t="s">
        <v>50</v>
      </c>
      <c r="F155" s="30"/>
      <c r="G155" s="31" t="s">
        <v>51</v>
      </c>
      <c r="H155" s="108">
        <f>SUM(H156:H163)</f>
        <v>0</v>
      </c>
    </row>
    <row r="156" spans="2:8" ht="12.75">
      <c r="B156" s="40" t="s">
        <v>17</v>
      </c>
      <c r="C156" s="41" t="s">
        <v>3</v>
      </c>
      <c r="D156" s="39" t="s">
        <v>20</v>
      </c>
      <c r="E156" s="41" t="s">
        <v>50</v>
      </c>
      <c r="F156" s="38" t="s">
        <v>20</v>
      </c>
      <c r="G156" s="140" t="s">
        <v>52</v>
      </c>
      <c r="H156" s="108"/>
    </row>
    <row r="157" spans="2:8" ht="12.75">
      <c r="B157" s="40" t="s">
        <v>17</v>
      </c>
      <c r="C157" s="41" t="s">
        <v>3</v>
      </c>
      <c r="D157" s="39" t="s">
        <v>20</v>
      </c>
      <c r="E157" s="41" t="s">
        <v>50</v>
      </c>
      <c r="F157" s="38" t="s">
        <v>23</v>
      </c>
      <c r="G157" s="140" t="s">
        <v>53</v>
      </c>
      <c r="H157" s="108"/>
    </row>
    <row r="158" spans="2:8" ht="12.75">
      <c r="B158" s="115" t="s">
        <v>17</v>
      </c>
      <c r="C158" s="116" t="s">
        <v>3</v>
      </c>
      <c r="D158" s="117" t="s">
        <v>20</v>
      </c>
      <c r="E158" s="116" t="s">
        <v>50</v>
      </c>
      <c r="F158" s="118" t="s">
        <v>27</v>
      </c>
      <c r="G158" s="139" t="s">
        <v>54</v>
      </c>
      <c r="H158" s="108"/>
    </row>
    <row r="159" spans="2:8" ht="12.75">
      <c r="B159" s="40" t="s">
        <v>17</v>
      </c>
      <c r="C159" s="41" t="s">
        <v>3</v>
      </c>
      <c r="D159" s="39" t="s">
        <v>20</v>
      </c>
      <c r="E159" s="41" t="s">
        <v>50</v>
      </c>
      <c r="F159" s="38" t="s">
        <v>31</v>
      </c>
      <c r="G159" s="140" t="s">
        <v>55</v>
      </c>
      <c r="H159" s="108"/>
    </row>
    <row r="160" spans="2:8" ht="12.75">
      <c r="B160" s="40" t="s">
        <v>17</v>
      </c>
      <c r="C160" s="41" t="s">
        <v>3</v>
      </c>
      <c r="D160" s="39" t="s">
        <v>20</v>
      </c>
      <c r="E160" s="41" t="s">
        <v>50</v>
      </c>
      <c r="F160" s="38" t="s">
        <v>37</v>
      </c>
      <c r="G160" s="140" t="s">
        <v>56</v>
      </c>
      <c r="H160" s="108"/>
    </row>
    <row r="161" spans="2:8" ht="12.75">
      <c r="B161" s="40" t="s">
        <v>17</v>
      </c>
      <c r="C161" s="41" t="s">
        <v>3</v>
      </c>
      <c r="D161" s="39" t="s">
        <v>20</v>
      </c>
      <c r="E161" s="41" t="s">
        <v>50</v>
      </c>
      <c r="F161" s="38" t="s">
        <v>39</v>
      </c>
      <c r="G161" s="140" t="s">
        <v>57</v>
      </c>
      <c r="H161" s="108"/>
    </row>
    <row r="162" spans="2:8" ht="12.75">
      <c r="B162" s="40" t="s">
        <v>17</v>
      </c>
      <c r="C162" s="41" t="s">
        <v>3</v>
      </c>
      <c r="D162" s="39" t="s">
        <v>20</v>
      </c>
      <c r="E162" s="41" t="s">
        <v>50</v>
      </c>
      <c r="F162" s="38" t="s">
        <v>41</v>
      </c>
      <c r="G162" s="140" t="s">
        <v>58</v>
      </c>
      <c r="H162" s="108"/>
    </row>
    <row r="163" spans="2:8" ht="12.75">
      <c r="B163" s="40" t="s">
        <v>17</v>
      </c>
      <c r="C163" s="41" t="s">
        <v>3</v>
      </c>
      <c r="D163" s="39" t="s">
        <v>20</v>
      </c>
      <c r="E163" s="41" t="s">
        <v>50</v>
      </c>
      <c r="F163" s="38" t="s">
        <v>59</v>
      </c>
      <c r="G163" s="140" t="s">
        <v>60</v>
      </c>
      <c r="H163" s="108"/>
    </row>
    <row r="164" spans="2:8" ht="12.75">
      <c r="B164" s="27" t="s">
        <v>17</v>
      </c>
      <c r="C164" s="28" t="s">
        <v>3</v>
      </c>
      <c r="D164" s="29" t="s">
        <v>20</v>
      </c>
      <c r="E164" s="28" t="s">
        <v>61</v>
      </c>
      <c r="F164" s="30"/>
      <c r="G164" s="31" t="s">
        <v>62</v>
      </c>
      <c r="H164" s="108">
        <f>SUM(H165)</f>
        <v>0</v>
      </c>
    </row>
    <row r="165" spans="2:8" ht="12.75">
      <c r="B165" s="40" t="s">
        <v>17</v>
      </c>
      <c r="C165" s="41" t="s">
        <v>3</v>
      </c>
      <c r="D165" s="39" t="s">
        <v>20</v>
      </c>
      <c r="E165" s="41" t="s">
        <v>61</v>
      </c>
      <c r="F165" s="38" t="s">
        <v>20</v>
      </c>
      <c r="G165" s="138" t="s">
        <v>63</v>
      </c>
      <c r="H165" s="108"/>
    </row>
    <row r="166" spans="2:8" ht="12.75">
      <c r="B166" s="27" t="s">
        <v>17</v>
      </c>
      <c r="C166" s="28" t="s">
        <v>3</v>
      </c>
      <c r="D166" s="29" t="s">
        <v>20</v>
      </c>
      <c r="E166" s="28" t="s">
        <v>64</v>
      </c>
      <c r="F166" s="30"/>
      <c r="G166" s="31" t="s">
        <v>65</v>
      </c>
      <c r="H166" s="108">
        <f>SUM(H167)</f>
        <v>0</v>
      </c>
    </row>
    <row r="167" spans="2:8" ht="12.75">
      <c r="B167" s="40" t="s">
        <v>17</v>
      </c>
      <c r="C167" s="41" t="s">
        <v>3</v>
      </c>
      <c r="D167" s="39" t="s">
        <v>20</v>
      </c>
      <c r="E167" s="41" t="s">
        <v>64</v>
      </c>
      <c r="F167" s="38" t="s">
        <v>20</v>
      </c>
      <c r="G167" s="138" t="s">
        <v>66</v>
      </c>
      <c r="H167" s="108"/>
    </row>
    <row r="168" spans="2:8" ht="12.75">
      <c r="B168" s="27" t="s">
        <v>17</v>
      </c>
      <c r="C168" s="28" t="s">
        <v>3</v>
      </c>
      <c r="D168" s="29" t="s">
        <v>20</v>
      </c>
      <c r="E168" s="28" t="s">
        <v>67</v>
      </c>
      <c r="F168" s="38"/>
      <c r="G168" s="31" t="s">
        <v>68</v>
      </c>
      <c r="H168" s="108"/>
    </row>
    <row r="169" spans="2:8" ht="12.75">
      <c r="B169" s="27" t="s">
        <v>17</v>
      </c>
      <c r="C169" s="28" t="s">
        <v>3</v>
      </c>
      <c r="D169" s="29" t="s">
        <v>20</v>
      </c>
      <c r="E169" s="28" t="s">
        <v>69</v>
      </c>
      <c r="F169" s="30"/>
      <c r="G169" s="31" t="s">
        <v>72</v>
      </c>
      <c r="H169" s="108">
        <f>SUM(H170:H177)</f>
        <v>0</v>
      </c>
    </row>
    <row r="170" spans="2:8" ht="12.75">
      <c r="B170" s="40" t="s">
        <v>17</v>
      </c>
      <c r="C170" s="41" t="s">
        <v>3</v>
      </c>
      <c r="D170" s="39" t="s">
        <v>20</v>
      </c>
      <c r="E170" s="41" t="s">
        <v>69</v>
      </c>
      <c r="F170" s="38" t="s">
        <v>20</v>
      </c>
      <c r="G170" s="140" t="s">
        <v>73</v>
      </c>
      <c r="H170" s="108"/>
    </row>
    <row r="171" spans="2:8" ht="12.75">
      <c r="B171" s="40" t="s">
        <v>17</v>
      </c>
      <c r="C171" s="41" t="s">
        <v>3</v>
      </c>
      <c r="D171" s="39" t="s">
        <v>20</v>
      </c>
      <c r="E171" s="41" t="s">
        <v>69</v>
      </c>
      <c r="F171" s="38" t="s">
        <v>23</v>
      </c>
      <c r="G171" s="140" t="s">
        <v>74</v>
      </c>
      <c r="H171" s="108"/>
    </row>
    <row r="172" spans="2:8" ht="12.75">
      <c r="B172" s="40" t="s">
        <v>17</v>
      </c>
      <c r="C172" s="41" t="s">
        <v>3</v>
      </c>
      <c r="D172" s="39" t="s">
        <v>20</v>
      </c>
      <c r="E172" s="41" t="s">
        <v>69</v>
      </c>
      <c r="F172" s="38" t="s">
        <v>27</v>
      </c>
      <c r="G172" s="140" t="s">
        <v>75</v>
      </c>
      <c r="H172" s="108"/>
    </row>
    <row r="173" spans="2:8" ht="12.75">
      <c r="B173" s="40" t="s">
        <v>17</v>
      </c>
      <c r="C173" s="41" t="s">
        <v>3</v>
      </c>
      <c r="D173" s="39" t="s">
        <v>20</v>
      </c>
      <c r="E173" s="41" t="s">
        <v>69</v>
      </c>
      <c r="F173" s="38" t="s">
        <v>31</v>
      </c>
      <c r="G173" s="140" t="s">
        <v>76</v>
      </c>
      <c r="H173" s="108"/>
    </row>
    <row r="174" spans="2:8" ht="12.75">
      <c r="B174" s="40" t="s">
        <v>17</v>
      </c>
      <c r="C174" s="41" t="s">
        <v>3</v>
      </c>
      <c r="D174" s="39" t="s">
        <v>20</v>
      </c>
      <c r="E174" s="41" t="s">
        <v>69</v>
      </c>
      <c r="F174" s="38" t="s">
        <v>37</v>
      </c>
      <c r="G174" s="140" t="s">
        <v>77</v>
      </c>
      <c r="H174" s="108"/>
    </row>
    <row r="175" spans="2:8" ht="12.75">
      <c r="B175" s="40" t="s">
        <v>17</v>
      </c>
      <c r="C175" s="41" t="s">
        <v>3</v>
      </c>
      <c r="D175" s="39" t="s">
        <v>20</v>
      </c>
      <c r="E175" s="41" t="s">
        <v>69</v>
      </c>
      <c r="F175" s="38" t="s">
        <v>39</v>
      </c>
      <c r="G175" s="140" t="s">
        <v>78</v>
      </c>
      <c r="H175" s="108"/>
    </row>
    <row r="176" spans="2:8" ht="12.75">
      <c r="B176" s="40" t="s">
        <v>17</v>
      </c>
      <c r="C176" s="41" t="s">
        <v>3</v>
      </c>
      <c r="D176" s="39" t="s">
        <v>20</v>
      </c>
      <c r="E176" s="41" t="s">
        <v>69</v>
      </c>
      <c r="F176" s="38" t="s">
        <v>41</v>
      </c>
      <c r="G176" s="140" t="s">
        <v>79</v>
      </c>
      <c r="H176" s="108"/>
    </row>
    <row r="177" spans="2:8" ht="12.75">
      <c r="B177" s="40" t="s">
        <v>17</v>
      </c>
      <c r="C177" s="41" t="s">
        <v>3</v>
      </c>
      <c r="D177" s="39" t="s">
        <v>20</v>
      </c>
      <c r="E177" s="41" t="s">
        <v>69</v>
      </c>
      <c r="F177" s="42" t="s">
        <v>59</v>
      </c>
      <c r="G177" s="140" t="s">
        <v>80</v>
      </c>
      <c r="H177" s="108"/>
    </row>
    <row r="178" spans="2:8" ht="12.75">
      <c r="B178" s="27" t="s">
        <v>17</v>
      </c>
      <c r="C178" s="28" t="s">
        <v>3</v>
      </c>
      <c r="D178" s="29" t="s">
        <v>20</v>
      </c>
      <c r="E178" s="28" t="s">
        <v>71</v>
      </c>
      <c r="F178" s="30"/>
      <c r="G178" s="31" t="s">
        <v>82</v>
      </c>
      <c r="H178" s="108">
        <f>SUM(H179:H180)</f>
        <v>0</v>
      </c>
    </row>
    <row r="179" spans="2:8" ht="12.75">
      <c r="B179" s="40" t="s">
        <v>17</v>
      </c>
      <c r="C179" s="41" t="s">
        <v>3</v>
      </c>
      <c r="D179" s="39" t="s">
        <v>20</v>
      </c>
      <c r="E179" s="41" t="s">
        <v>71</v>
      </c>
      <c r="F179" s="38" t="s">
        <v>20</v>
      </c>
      <c r="G179" s="138" t="s">
        <v>193</v>
      </c>
      <c r="H179" s="108"/>
    </row>
    <row r="180" spans="2:8" ht="12.75">
      <c r="B180" s="40" t="s">
        <v>17</v>
      </c>
      <c r="C180" s="41" t="s">
        <v>3</v>
      </c>
      <c r="D180" s="39" t="s">
        <v>20</v>
      </c>
      <c r="E180" s="41" t="s">
        <v>71</v>
      </c>
      <c r="F180" s="42" t="s">
        <v>59</v>
      </c>
      <c r="G180" s="140" t="s">
        <v>84</v>
      </c>
      <c r="H180" s="108"/>
    </row>
    <row r="181" spans="2:8" ht="12.75">
      <c r="B181" s="27" t="s">
        <v>17</v>
      </c>
      <c r="C181" s="28" t="s">
        <v>3</v>
      </c>
      <c r="D181" s="29" t="s">
        <v>20</v>
      </c>
      <c r="E181" s="28" t="s">
        <v>81</v>
      </c>
      <c r="F181" s="42"/>
      <c r="G181" s="141" t="s">
        <v>86</v>
      </c>
      <c r="H181" s="108"/>
    </row>
    <row r="182" spans="2:8" ht="12.75">
      <c r="B182" s="27" t="s">
        <v>17</v>
      </c>
      <c r="C182" s="28" t="s">
        <v>3</v>
      </c>
      <c r="D182" s="29" t="s">
        <v>20</v>
      </c>
      <c r="E182" s="28" t="s">
        <v>85</v>
      </c>
      <c r="F182" s="42"/>
      <c r="G182" s="141" t="s">
        <v>88</v>
      </c>
      <c r="H182" s="108"/>
    </row>
    <row r="183" spans="2:8" ht="12.75">
      <c r="B183" s="27" t="s">
        <v>17</v>
      </c>
      <c r="C183" s="28" t="s">
        <v>3</v>
      </c>
      <c r="D183" s="29" t="s">
        <v>20</v>
      </c>
      <c r="E183" s="28" t="s">
        <v>87</v>
      </c>
      <c r="F183" s="42"/>
      <c r="G183" s="141" t="s">
        <v>90</v>
      </c>
      <c r="H183" s="108"/>
    </row>
    <row r="184" spans="2:8" ht="12.75">
      <c r="B184" s="27" t="s">
        <v>17</v>
      </c>
      <c r="C184" s="28" t="s">
        <v>3</v>
      </c>
      <c r="D184" s="29" t="s">
        <v>20</v>
      </c>
      <c r="E184" s="28" t="s">
        <v>89</v>
      </c>
      <c r="F184" s="42"/>
      <c r="G184" s="31" t="s">
        <v>92</v>
      </c>
      <c r="H184" s="108">
        <f>SUM(H185:H186)</f>
        <v>0</v>
      </c>
    </row>
    <row r="185" spans="2:8" ht="12.75">
      <c r="B185" s="40" t="s">
        <v>17</v>
      </c>
      <c r="C185" s="41" t="s">
        <v>3</v>
      </c>
      <c r="D185" s="39" t="s">
        <v>20</v>
      </c>
      <c r="E185" s="41" t="s">
        <v>89</v>
      </c>
      <c r="F185" s="42" t="s">
        <v>20</v>
      </c>
      <c r="G185" s="138" t="s">
        <v>94</v>
      </c>
      <c r="H185" s="108"/>
    </row>
    <row r="186" spans="2:8" ht="12.75">
      <c r="B186" s="40" t="s">
        <v>17</v>
      </c>
      <c r="C186" s="41" t="s">
        <v>3</v>
      </c>
      <c r="D186" s="39" t="s">
        <v>20</v>
      </c>
      <c r="E186" s="41" t="s">
        <v>89</v>
      </c>
      <c r="F186" s="42" t="s">
        <v>23</v>
      </c>
      <c r="G186" s="138" t="s">
        <v>95</v>
      </c>
      <c r="H186" s="108"/>
    </row>
    <row r="187" spans="2:8" ht="12.75">
      <c r="B187" s="27" t="s">
        <v>17</v>
      </c>
      <c r="C187" s="28" t="s">
        <v>3</v>
      </c>
      <c r="D187" s="29" t="s">
        <v>20</v>
      </c>
      <c r="E187" s="28" t="s">
        <v>91</v>
      </c>
      <c r="F187" s="121"/>
      <c r="G187" s="46" t="s">
        <v>98</v>
      </c>
      <c r="H187" s="108"/>
    </row>
    <row r="188" spans="2:8" ht="12.75">
      <c r="B188" s="27" t="s">
        <v>17</v>
      </c>
      <c r="C188" s="28" t="s">
        <v>3</v>
      </c>
      <c r="D188" s="29" t="s">
        <v>20</v>
      </c>
      <c r="E188" s="28" t="s">
        <v>97</v>
      </c>
      <c r="F188" s="121"/>
      <c r="G188" s="46" t="s">
        <v>100</v>
      </c>
      <c r="H188" s="108"/>
    </row>
    <row r="189" spans="2:8" ht="12.75">
      <c r="B189" s="27" t="s">
        <v>17</v>
      </c>
      <c r="C189" s="28" t="s">
        <v>3</v>
      </c>
      <c r="D189" s="29" t="s">
        <v>20</v>
      </c>
      <c r="E189" s="28" t="s">
        <v>99</v>
      </c>
      <c r="F189" s="121"/>
      <c r="G189" s="46" t="s">
        <v>102</v>
      </c>
      <c r="H189" s="108"/>
    </row>
    <row r="190" spans="2:8" ht="12.75">
      <c r="B190" s="27" t="s">
        <v>17</v>
      </c>
      <c r="C190" s="28" t="s">
        <v>3</v>
      </c>
      <c r="D190" s="29" t="s">
        <v>20</v>
      </c>
      <c r="E190" s="28" t="s">
        <v>101</v>
      </c>
      <c r="F190" s="121"/>
      <c r="G190" s="46" t="s">
        <v>104</v>
      </c>
      <c r="H190" s="108"/>
    </row>
    <row r="191" spans="2:8" ht="12.75">
      <c r="B191" s="27" t="s">
        <v>17</v>
      </c>
      <c r="C191" s="28" t="s">
        <v>3</v>
      </c>
      <c r="D191" s="29" t="s">
        <v>20</v>
      </c>
      <c r="E191" s="28" t="s">
        <v>103</v>
      </c>
      <c r="F191" s="121"/>
      <c r="G191" s="46" t="s">
        <v>106</v>
      </c>
      <c r="H191" s="108"/>
    </row>
    <row r="192" spans="2:8" ht="12.75">
      <c r="B192" s="27" t="s">
        <v>17</v>
      </c>
      <c r="C192" s="28" t="s">
        <v>3</v>
      </c>
      <c r="D192" s="29" t="s">
        <v>20</v>
      </c>
      <c r="E192" s="28" t="s">
        <v>105</v>
      </c>
      <c r="F192" s="121"/>
      <c r="G192" s="46" t="s">
        <v>194</v>
      </c>
      <c r="H192" s="108"/>
    </row>
    <row r="193" spans="2:8" ht="12.75">
      <c r="B193" s="27" t="s">
        <v>17</v>
      </c>
      <c r="C193" s="28" t="s">
        <v>3</v>
      </c>
      <c r="D193" s="29" t="s">
        <v>20</v>
      </c>
      <c r="E193" s="28" t="s">
        <v>107</v>
      </c>
      <c r="F193" s="121"/>
      <c r="G193" s="46" t="s">
        <v>195</v>
      </c>
      <c r="H193" s="108"/>
    </row>
    <row r="194" spans="2:8" ht="12.75">
      <c r="B194" s="27" t="s">
        <v>17</v>
      </c>
      <c r="C194" s="28" t="s">
        <v>3</v>
      </c>
      <c r="D194" s="29" t="s">
        <v>20</v>
      </c>
      <c r="E194" s="28" t="s">
        <v>111</v>
      </c>
      <c r="F194" s="121"/>
      <c r="G194" s="46" t="s">
        <v>196</v>
      </c>
      <c r="H194" s="108"/>
    </row>
    <row r="195" spans="2:8" ht="12.75">
      <c r="B195" s="33" t="s">
        <v>17</v>
      </c>
      <c r="C195" s="34" t="s">
        <v>3</v>
      </c>
      <c r="D195" s="35" t="s">
        <v>20</v>
      </c>
      <c r="E195" s="34" t="s">
        <v>113</v>
      </c>
      <c r="F195" s="36"/>
      <c r="G195" s="37" t="s">
        <v>116</v>
      </c>
      <c r="H195" s="108">
        <f>SUM(H196:H197)</f>
        <v>0</v>
      </c>
    </row>
    <row r="196" spans="2:8" ht="12.75">
      <c r="B196" s="115" t="s">
        <v>17</v>
      </c>
      <c r="C196" s="116" t="s">
        <v>3</v>
      </c>
      <c r="D196" s="117" t="s">
        <v>20</v>
      </c>
      <c r="E196" s="116" t="s">
        <v>113</v>
      </c>
      <c r="F196" s="118" t="s">
        <v>20</v>
      </c>
      <c r="G196" s="139" t="s">
        <v>117</v>
      </c>
      <c r="H196" s="108"/>
    </row>
    <row r="197" spans="2:8" ht="12.75">
      <c r="B197" s="115" t="s">
        <v>17</v>
      </c>
      <c r="C197" s="116" t="s">
        <v>3</v>
      </c>
      <c r="D197" s="117" t="s">
        <v>20</v>
      </c>
      <c r="E197" s="116" t="s">
        <v>113</v>
      </c>
      <c r="F197" s="118" t="s">
        <v>23</v>
      </c>
      <c r="G197" s="139" t="s">
        <v>118</v>
      </c>
      <c r="H197" s="108"/>
    </row>
    <row r="198" spans="2:8" ht="12.75">
      <c r="B198" s="27" t="s">
        <v>17</v>
      </c>
      <c r="C198" s="28" t="s">
        <v>3</v>
      </c>
      <c r="D198" s="29" t="s">
        <v>20</v>
      </c>
      <c r="E198" s="122" t="s">
        <v>115</v>
      </c>
      <c r="F198" s="123"/>
      <c r="G198" s="142" t="s">
        <v>197</v>
      </c>
      <c r="H198" s="108"/>
    </row>
    <row r="199" spans="2:8" ht="12.75">
      <c r="B199" s="27" t="s">
        <v>17</v>
      </c>
      <c r="C199" s="28" t="s">
        <v>3</v>
      </c>
      <c r="D199" s="29" t="s">
        <v>20</v>
      </c>
      <c r="E199" s="122" t="s">
        <v>121</v>
      </c>
      <c r="F199" s="123"/>
      <c r="G199" s="142" t="s">
        <v>124</v>
      </c>
      <c r="H199" s="108"/>
    </row>
    <row r="200" spans="2:8" ht="12.75">
      <c r="B200" s="27" t="s">
        <v>17</v>
      </c>
      <c r="C200" s="28" t="s">
        <v>3</v>
      </c>
      <c r="D200" s="29" t="s">
        <v>20</v>
      </c>
      <c r="E200" s="28" t="s">
        <v>123</v>
      </c>
      <c r="F200" s="30"/>
      <c r="G200" s="31" t="s">
        <v>126</v>
      </c>
      <c r="H200" s="108">
        <f>SUM(H201:H202)</f>
        <v>0</v>
      </c>
    </row>
    <row r="201" spans="2:8" ht="12.75">
      <c r="B201" s="40" t="s">
        <v>17</v>
      </c>
      <c r="C201" s="41" t="s">
        <v>3</v>
      </c>
      <c r="D201" s="39" t="s">
        <v>20</v>
      </c>
      <c r="E201" s="41" t="s">
        <v>123</v>
      </c>
      <c r="F201" s="38" t="s">
        <v>20</v>
      </c>
      <c r="G201" s="139" t="s">
        <v>127</v>
      </c>
      <c r="H201" s="108"/>
    </row>
    <row r="202" spans="2:8" ht="12.75">
      <c r="B202" s="120" t="s">
        <v>17</v>
      </c>
      <c r="C202" s="119" t="s">
        <v>3</v>
      </c>
      <c r="D202" s="45" t="s">
        <v>20</v>
      </c>
      <c r="E202" s="119" t="s">
        <v>123</v>
      </c>
      <c r="F202" s="42" t="s">
        <v>23</v>
      </c>
      <c r="G202" s="140" t="s">
        <v>128</v>
      </c>
      <c r="H202" s="108"/>
    </row>
    <row r="203" spans="2:8" ht="12.75">
      <c r="B203" s="27" t="s">
        <v>17</v>
      </c>
      <c r="C203" s="28" t="s">
        <v>3</v>
      </c>
      <c r="D203" s="29" t="s">
        <v>20</v>
      </c>
      <c r="E203" s="32" t="s">
        <v>125</v>
      </c>
      <c r="F203" s="121"/>
      <c r="G203" s="141" t="s">
        <v>130</v>
      </c>
      <c r="H203" s="108"/>
    </row>
    <row r="204" spans="2:8" ht="12.75">
      <c r="B204" s="27" t="s">
        <v>17</v>
      </c>
      <c r="C204" s="28" t="s">
        <v>3</v>
      </c>
      <c r="D204" s="29" t="s">
        <v>20</v>
      </c>
      <c r="E204" s="32" t="s">
        <v>129</v>
      </c>
      <c r="F204" s="121"/>
      <c r="G204" s="141" t="s">
        <v>132</v>
      </c>
      <c r="H204" s="108"/>
    </row>
    <row r="205" spans="2:8" ht="12.75">
      <c r="B205" s="27" t="s">
        <v>17</v>
      </c>
      <c r="C205" s="28" t="s">
        <v>3</v>
      </c>
      <c r="D205" s="29" t="s">
        <v>20</v>
      </c>
      <c r="E205" s="32" t="s">
        <v>131</v>
      </c>
      <c r="F205" s="121"/>
      <c r="G205" s="141" t="s">
        <v>134</v>
      </c>
      <c r="H205" s="108"/>
    </row>
    <row r="206" spans="2:8" ht="12.75">
      <c r="B206" s="27" t="s">
        <v>17</v>
      </c>
      <c r="C206" s="28" t="s">
        <v>3</v>
      </c>
      <c r="D206" s="29" t="s">
        <v>20</v>
      </c>
      <c r="E206" s="32" t="s">
        <v>133</v>
      </c>
      <c r="F206" s="121"/>
      <c r="G206" s="141" t="s">
        <v>136</v>
      </c>
      <c r="H206" s="108"/>
    </row>
    <row r="207" spans="2:8" ht="12.75">
      <c r="B207" s="27" t="s">
        <v>17</v>
      </c>
      <c r="C207" s="28" t="s">
        <v>3</v>
      </c>
      <c r="D207" s="29" t="s">
        <v>20</v>
      </c>
      <c r="E207" s="32" t="s">
        <v>135</v>
      </c>
      <c r="F207" s="121"/>
      <c r="G207" s="141" t="s">
        <v>138</v>
      </c>
      <c r="H207" s="108"/>
    </row>
    <row r="208" spans="2:8" ht="12.75">
      <c r="B208" s="27" t="s">
        <v>17</v>
      </c>
      <c r="C208" s="28" t="s">
        <v>3</v>
      </c>
      <c r="D208" s="29" t="s">
        <v>20</v>
      </c>
      <c r="E208" s="32" t="s">
        <v>137</v>
      </c>
      <c r="F208" s="121"/>
      <c r="G208" s="141" t="s">
        <v>140</v>
      </c>
      <c r="H208" s="108"/>
    </row>
    <row r="209" spans="2:8" ht="12.75">
      <c r="B209" s="27" t="s">
        <v>17</v>
      </c>
      <c r="C209" s="28" t="s">
        <v>3</v>
      </c>
      <c r="D209" s="29" t="s">
        <v>20</v>
      </c>
      <c r="E209" s="28" t="s">
        <v>139</v>
      </c>
      <c r="F209" s="30"/>
      <c r="G209" s="31" t="s">
        <v>142</v>
      </c>
      <c r="H209" s="108"/>
    </row>
    <row r="210" spans="2:8" ht="12.75">
      <c r="B210" s="27" t="s">
        <v>17</v>
      </c>
      <c r="C210" s="28" t="s">
        <v>3</v>
      </c>
      <c r="D210" s="29" t="s">
        <v>20</v>
      </c>
      <c r="E210" s="28" t="s">
        <v>141</v>
      </c>
      <c r="F210" s="30"/>
      <c r="G210" s="46" t="s">
        <v>144</v>
      </c>
      <c r="H210" s="108"/>
    </row>
    <row r="211" spans="2:8" ht="12.75">
      <c r="B211" s="27" t="s">
        <v>17</v>
      </c>
      <c r="C211" s="28" t="s">
        <v>3</v>
      </c>
      <c r="D211" s="29" t="s">
        <v>20</v>
      </c>
      <c r="E211" s="28" t="s">
        <v>143</v>
      </c>
      <c r="F211" s="30"/>
      <c r="G211" s="46" t="s">
        <v>146</v>
      </c>
      <c r="H211" s="108"/>
    </row>
    <row r="212" spans="2:8" ht="12.75">
      <c r="B212" s="27" t="s">
        <v>17</v>
      </c>
      <c r="C212" s="28" t="s">
        <v>3</v>
      </c>
      <c r="D212" s="29" t="s">
        <v>20</v>
      </c>
      <c r="E212" s="28" t="s">
        <v>145</v>
      </c>
      <c r="F212" s="30"/>
      <c r="G212" s="46" t="s">
        <v>198</v>
      </c>
      <c r="H212" s="108"/>
    </row>
    <row r="213" spans="2:8" ht="12.75">
      <c r="B213" s="27" t="s">
        <v>17</v>
      </c>
      <c r="C213" s="28" t="s">
        <v>3</v>
      </c>
      <c r="D213" s="29" t="s">
        <v>20</v>
      </c>
      <c r="E213" s="28" t="s">
        <v>147</v>
      </c>
      <c r="F213" s="30"/>
      <c r="G213" s="46" t="s">
        <v>150</v>
      </c>
      <c r="H213" s="108"/>
    </row>
    <row r="214" spans="2:8" ht="12.75">
      <c r="B214" s="27" t="s">
        <v>17</v>
      </c>
      <c r="C214" s="28" t="s">
        <v>3</v>
      </c>
      <c r="D214" s="29" t="s">
        <v>20</v>
      </c>
      <c r="E214" s="28" t="s">
        <v>149</v>
      </c>
      <c r="F214" s="30"/>
      <c r="G214" s="46" t="s">
        <v>154</v>
      </c>
      <c r="H214" s="108">
        <f>SUM(H215)</f>
        <v>0</v>
      </c>
    </row>
    <row r="215" spans="2:8" ht="12.75">
      <c r="B215" s="40" t="s">
        <v>17</v>
      </c>
      <c r="C215" s="41" t="s">
        <v>3</v>
      </c>
      <c r="D215" s="39" t="s">
        <v>20</v>
      </c>
      <c r="E215" s="41" t="s">
        <v>149</v>
      </c>
      <c r="F215" s="38" t="s">
        <v>20</v>
      </c>
      <c r="G215" s="138" t="s">
        <v>199</v>
      </c>
      <c r="H215" s="108"/>
    </row>
    <row r="216" spans="2:8" ht="12.75">
      <c r="B216" s="47" t="s">
        <v>17</v>
      </c>
      <c r="C216" s="48" t="s">
        <v>3</v>
      </c>
      <c r="D216" s="49" t="s">
        <v>20</v>
      </c>
      <c r="E216" s="48" t="s">
        <v>59</v>
      </c>
      <c r="F216" s="50"/>
      <c r="G216" s="31" t="s">
        <v>156</v>
      </c>
      <c r="H216" s="108"/>
    </row>
    <row r="217" spans="2:8" ht="27.75">
      <c r="B217" s="47"/>
      <c r="C217" s="48"/>
      <c r="D217" s="49"/>
      <c r="E217" s="48"/>
      <c r="F217" s="50"/>
      <c r="G217" s="43" t="s">
        <v>157</v>
      </c>
      <c r="H217" s="108"/>
    </row>
    <row r="218" spans="2:8" ht="12.75">
      <c r="B218" s="21" t="s">
        <v>17</v>
      </c>
      <c r="C218" s="22" t="s">
        <v>3</v>
      </c>
      <c r="D218" s="23" t="s">
        <v>23</v>
      </c>
      <c r="E218" s="22"/>
      <c r="F218" s="24"/>
      <c r="G218" s="25" t="s">
        <v>158</v>
      </c>
      <c r="H218" s="107">
        <f>SUM(H219:H221)</f>
        <v>0</v>
      </c>
    </row>
    <row r="219" spans="2:8" ht="12.75">
      <c r="B219" s="27" t="s">
        <v>17</v>
      </c>
      <c r="C219" s="28" t="s">
        <v>3</v>
      </c>
      <c r="D219" s="29" t="s">
        <v>23</v>
      </c>
      <c r="E219" s="28" t="s">
        <v>20</v>
      </c>
      <c r="F219" s="30"/>
      <c r="G219" s="31" t="s">
        <v>159</v>
      </c>
      <c r="H219" s="108"/>
    </row>
    <row r="220" spans="2:8" ht="12.75">
      <c r="B220" s="27" t="s">
        <v>17</v>
      </c>
      <c r="C220" s="28" t="s">
        <v>3</v>
      </c>
      <c r="D220" s="29" t="s">
        <v>23</v>
      </c>
      <c r="E220" s="28" t="s">
        <v>23</v>
      </c>
      <c r="F220" s="30"/>
      <c r="G220" s="31" t="s">
        <v>160</v>
      </c>
      <c r="H220" s="108"/>
    </row>
    <row r="221" spans="2:8" ht="12.75">
      <c r="B221" s="27" t="s">
        <v>17</v>
      </c>
      <c r="C221" s="28" t="s">
        <v>3</v>
      </c>
      <c r="D221" s="29" t="s">
        <v>23</v>
      </c>
      <c r="E221" s="28" t="s">
        <v>27</v>
      </c>
      <c r="F221" s="30"/>
      <c r="G221" s="31" t="s">
        <v>161</v>
      </c>
      <c r="H221" s="108"/>
    </row>
    <row r="222" spans="2:8" ht="12.75">
      <c r="B222" s="21" t="s">
        <v>17</v>
      </c>
      <c r="C222" s="22" t="s">
        <v>3</v>
      </c>
      <c r="D222" s="23" t="s">
        <v>27</v>
      </c>
      <c r="E222" s="22"/>
      <c r="F222" s="24"/>
      <c r="G222" s="25" t="s">
        <v>162</v>
      </c>
      <c r="H222" s="107">
        <f>SUM(H223+H226+H230)</f>
        <v>0</v>
      </c>
    </row>
    <row r="223" spans="2:8" ht="12.75">
      <c r="B223" s="27" t="s">
        <v>17</v>
      </c>
      <c r="C223" s="28" t="s">
        <v>3</v>
      </c>
      <c r="D223" s="29" t="s">
        <v>27</v>
      </c>
      <c r="E223" s="28" t="s">
        <v>20</v>
      </c>
      <c r="F223" s="30"/>
      <c r="G223" s="31" t="s">
        <v>163</v>
      </c>
      <c r="H223" s="108">
        <f>SUM(H224:H225)</f>
        <v>0</v>
      </c>
    </row>
    <row r="224" spans="2:8" ht="12.75">
      <c r="B224" s="40" t="s">
        <v>17</v>
      </c>
      <c r="C224" s="41" t="s">
        <v>3</v>
      </c>
      <c r="D224" s="39" t="s">
        <v>27</v>
      </c>
      <c r="E224" s="41" t="s">
        <v>20</v>
      </c>
      <c r="F224" s="38" t="s">
        <v>20</v>
      </c>
      <c r="G224" s="138" t="s">
        <v>164</v>
      </c>
      <c r="H224" s="108"/>
    </row>
    <row r="225" spans="2:8" ht="12.75">
      <c r="B225" s="40" t="s">
        <v>17</v>
      </c>
      <c r="C225" s="41" t="s">
        <v>3</v>
      </c>
      <c r="D225" s="39" t="s">
        <v>27</v>
      </c>
      <c r="E225" s="41" t="s">
        <v>20</v>
      </c>
      <c r="F225" s="38" t="s">
        <v>23</v>
      </c>
      <c r="G225" s="138" t="s">
        <v>165</v>
      </c>
      <c r="H225" s="108"/>
    </row>
    <row r="226" spans="2:8" ht="12.75">
      <c r="B226" s="27" t="s">
        <v>17</v>
      </c>
      <c r="C226" s="28" t="s">
        <v>3</v>
      </c>
      <c r="D226" s="29" t="s">
        <v>27</v>
      </c>
      <c r="E226" s="28" t="s">
        <v>23</v>
      </c>
      <c r="F226" s="30"/>
      <c r="G226" s="31" t="s">
        <v>166</v>
      </c>
      <c r="H226" s="108">
        <f>SUM(H227:H229)</f>
        <v>0</v>
      </c>
    </row>
    <row r="227" spans="2:8" ht="12.75">
      <c r="B227" s="40" t="s">
        <v>17</v>
      </c>
      <c r="C227" s="41" t="s">
        <v>3</v>
      </c>
      <c r="D227" s="39" t="s">
        <v>27</v>
      </c>
      <c r="E227" s="41" t="s">
        <v>23</v>
      </c>
      <c r="F227" s="38" t="s">
        <v>20</v>
      </c>
      <c r="G227" s="138" t="s">
        <v>164</v>
      </c>
      <c r="H227" s="108"/>
    </row>
    <row r="228" spans="2:8" ht="12.75">
      <c r="B228" s="40" t="s">
        <v>17</v>
      </c>
      <c r="C228" s="41" t="s">
        <v>3</v>
      </c>
      <c r="D228" s="39" t="s">
        <v>27</v>
      </c>
      <c r="E228" s="41" t="s">
        <v>23</v>
      </c>
      <c r="F228" s="38" t="s">
        <v>23</v>
      </c>
      <c r="G228" s="138" t="s">
        <v>167</v>
      </c>
      <c r="H228" s="108"/>
    </row>
    <row r="229" spans="2:8" ht="12.75">
      <c r="B229" s="40" t="s">
        <v>17</v>
      </c>
      <c r="C229" s="41" t="s">
        <v>3</v>
      </c>
      <c r="D229" s="39" t="s">
        <v>27</v>
      </c>
      <c r="E229" s="41" t="s">
        <v>23</v>
      </c>
      <c r="F229" s="38" t="s">
        <v>27</v>
      </c>
      <c r="G229" s="138" t="s">
        <v>168</v>
      </c>
      <c r="H229" s="108"/>
    </row>
    <row r="230" spans="2:8" ht="12.75">
      <c r="B230" s="27" t="s">
        <v>17</v>
      </c>
      <c r="C230" s="28" t="s">
        <v>3</v>
      </c>
      <c r="D230" s="29" t="s">
        <v>27</v>
      </c>
      <c r="E230" s="28" t="s">
        <v>27</v>
      </c>
      <c r="F230" s="30"/>
      <c r="G230" s="31" t="s">
        <v>169</v>
      </c>
      <c r="H230" s="108">
        <f>SUM(H231:H234)</f>
        <v>0</v>
      </c>
    </row>
    <row r="231" spans="2:8" ht="12.75">
      <c r="B231" s="120" t="s">
        <v>17</v>
      </c>
      <c r="C231" s="119" t="s">
        <v>3</v>
      </c>
      <c r="D231" s="45" t="s">
        <v>20</v>
      </c>
      <c r="E231" s="119" t="s">
        <v>27</v>
      </c>
      <c r="F231" s="42" t="s">
        <v>20</v>
      </c>
      <c r="G231" s="140" t="s">
        <v>171</v>
      </c>
      <c r="H231" s="108"/>
    </row>
    <row r="232" spans="2:8" ht="12.75">
      <c r="B232" s="120" t="s">
        <v>17</v>
      </c>
      <c r="C232" s="119" t="s">
        <v>3</v>
      </c>
      <c r="D232" s="45" t="s">
        <v>20</v>
      </c>
      <c r="E232" s="119" t="s">
        <v>27</v>
      </c>
      <c r="F232" s="42" t="s">
        <v>23</v>
      </c>
      <c r="G232" s="140" t="s">
        <v>171</v>
      </c>
      <c r="H232" s="108"/>
    </row>
    <row r="233" spans="2:8" ht="12.75">
      <c r="B233" s="120" t="s">
        <v>17</v>
      </c>
      <c r="C233" s="119" t="s">
        <v>3</v>
      </c>
      <c r="D233" s="45" t="s">
        <v>20</v>
      </c>
      <c r="E233" s="119" t="s">
        <v>27</v>
      </c>
      <c r="F233" s="42" t="s">
        <v>27</v>
      </c>
      <c r="G233" s="140" t="s">
        <v>172</v>
      </c>
      <c r="H233" s="108"/>
    </row>
    <row r="234" spans="2:8" ht="12.75">
      <c r="B234" s="120" t="s">
        <v>17</v>
      </c>
      <c r="C234" s="119" t="s">
        <v>3</v>
      </c>
      <c r="D234" s="45" t="s">
        <v>20</v>
      </c>
      <c r="E234" s="119" t="s">
        <v>27</v>
      </c>
      <c r="F234" s="42" t="s">
        <v>31</v>
      </c>
      <c r="G234" s="140" t="s">
        <v>200</v>
      </c>
      <c r="H234" s="108"/>
    </row>
    <row r="235" spans="2:8" ht="12.75">
      <c r="B235" s="21" t="s">
        <v>17</v>
      </c>
      <c r="C235" s="22" t="s">
        <v>3</v>
      </c>
      <c r="D235" s="23" t="s">
        <v>31</v>
      </c>
      <c r="E235" s="22"/>
      <c r="F235" s="24"/>
      <c r="G235" s="25" t="s">
        <v>174</v>
      </c>
      <c r="H235" s="107">
        <f>SUM(H236:H242)</f>
        <v>0</v>
      </c>
    </row>
    <row r="236" spans="2:8" ht="12.75">
      <c r="B236" s="27" t="s">
        <v>17</v>
      </c>
      <c r="C236" s="28" t="s">
        <v>3</v>
      </c>
      <c r="D236" s="29" t="s">
        <v>31</v>
      </c>
      <c r="E236" s="28" t="s">
        <v>20</v>
      </c>
      <c r="F236" s="30"/>
      <c r="G236" s="31" t="s">
        <v>175</v>
      </c>
      <c r="H236" s="108"/>
    </row>
    <row r="237" spans="2:8" ht="12.75">
      <c r="B237" s="27" t="s">
        <v>17</v>
      </c>
      <c r="C237" s="28" t="s">
        <v>3</v>
      </c>
      <c r="D237" s="29" t="s">
        <v>31</v>
      </c>
      <c r="E237" s="28" t="s">
        <v>23</v>
      </c>
      <c r="F237" s="30"/>
      <c r="G237" s="31" t="s">
        <v>176</v>
      </c>
      <c r="H237" s="108"/>
    </row>
    <row r="238" spans="2:8" ht="12.75">
      <c r="B238" s="27" t="s">
        <v>17</v>
      </c>
      <c r="C238" s="28" t="s">
        <v>3</v>
      </c>
      <c r="D238" s="29" t="s">
        <v>31</v>
      </c>
      <c r="E238" s="28" t="s">
        <v>27</v>
      </c>
      <c r="F238" s="30"/>
      <c r="G238" s="31" t="s">
        <v>177</v>
      </c>
      <c r="H238" s="108"/>
    </row>
    <row r="239" spans="2:8" ht="12.75">
      <c r="B239" s="27" t="s">
        <v>17</v>
      </c>
      <c r="C239" s="28" t="s">
        <v>3</v>
      </c>
      <c r="D239" s="29" t="s">
        <v>31</v>
      </c>
      <c r="E239" s="28" t="s">
        <v>31</v>
      </c>
      <c r="F239" s="30"/>
      <c r="G239" s="31" t="s">
        <v>178</v>
      </c>
      <c r="H239" s="108"/>
    </row>
    <row r="240" spans="2:8" ht="12.75">
      <c r="B240" s="27" t="s">
        <v>17</v>
      </c>
      <c r="C240" s="28" t="s">
        <v>3</v>
      </c>
      <c r="D240" s="29" t="s">
        <v>31</v>
      </c>
      <c r="E240" s="28" t="s">
        <v>37</v>
      </c>
      <c r="F240" s="30"/>
      <c r="G240" s="31" t="s">
        <v>179</v>
      </c>
      <c r="H240" s="107"/>
    </row>
    <row r="241" spans="2:8" ht="12.75">
      <c r="B241" s="27" t="s">
        <v>17</v>
      </c>
      <c r="C241" s="28" t="s">
        <v>3</v>
      </c>
      <c r="D241" s="29" t="s">
        <v>31</v>
      </c>
      <c r="E241" s="28" t="s">
        <v>39</v>
      </c>
      <c r="F241" s="30"/>
      <c r="G241" s="31" t="s">
        <v>180</v>
      </c>
      <c r="H241" s="107"/>
    </row>
    <row r="242" spans="2:8" ht="12.75">
      <c r="B242" s="27" t="s">
        <v>17</v>
      </c>
      <c r="C242" s="28" t="s">
        <v>3</v>
      </c>
      <c r="D242" s="29" t="s">
        <v>31</v>
      </c>
      <c r="E242" s="28" t="s">
        <v>41</v>
      </c>
      <c r="F242" s="30"/>
      <c r="G242" s="31" t="s">
        <v>181</v>
      </c>
      <c r="H242" s="107"/>
    </row>
    <row r="243" spans="2:8" ht="12.75">
      <c r="B243" s="21" t="s">
        <v>17</v>
      </c>
      <c r="C243" s="22" t="s">
        <v>3</v>
      </c>
      <c r="D243" s="23" t="s">
        <v>37</v>
      </c>
      <c r="E243" s="22"/>
      <c r="F243" s="24"/>
      <c r="G243" s="25" t="s">
        <v>182</v>
      </c>
      <c r="H243" s="107">
        <f>SUM(H244+H247+H248+H250)</f>
        <v>0</v>
      </c>
    </row>
    <row r="244" spans="2:8" ht="12.75">
      <c r="B244" s="27" t="s">
        <v>17</v>
      </c>
      <c r="C244" s="28" t="s">
        <v>3</v>
      </c>
      <c r="D244" s="29" t="s">
        <v>37</v>
      </c>
      <c r="E244" s="28" t="s">
        <v>20</v>
      </c>
      <c r="F244" s="30"/>
      <c r="G244" s="31" t="s">
        <v>183</v>
      </c>
      <c r="H244" s="108">
        <f>SUM(H245:H246)</f>
        <v>0</v>
      </c>
    </row>
    <row r="245" spans="2:8" ht="12.75">
      <c r="B245" s="40" t="s">
        <v>17</v>
      </c>
      <c r="C245" s="41" t="s">
        <v>3</v>
      </c>
      <c r="D245" s="39" t="s">
        <v>37</v>
      </c>
      <c r="E245" s="41" t="s">
        <v>20</v>
      </c>
      <c r="F245" s="38" t="s">
        <v>20</v>
      </c>
      <c r="G245" s="138" t="s">
        <v>184</v>
      </c>
      <c r="H245" s="108"/>
    </row>
    <row r="246" spans="2:8" ht="12.75">
      <c r="B246" s="40" t="s">
        <v>17</v>
      </c>
      <c r="C246" s="41" t="s">
        <v>3</v>
      </c>
      <c r="D246" s="39" t="s">
        <v>37</v>
      </c>
      <c r="E246" s="41" t="s">
        <v>20</v>
      </c>
      <c r="F246" s="38" t="s">
        <v>23</v>
      </c>
      <c r="G246" s="138" t="s">
        <v>185</v>
      </c>
      <c r="H246" s="108"/>
    </row>
    <row r="247" spans="2:8" ht="12.75">
      <c r="B247" s="27" t="s">
        <v>17</v>
      </c>
      <c r="C247" s="28" t="s">
        <v>3</v>
      </c>
      <c r="D247" s="29" t="s">
        <v>37</v>
      </c>
      <c r="E247" s="28" t="s">
        <v>23</v>
      </c>
      <c r="F247" s="30"/>
      <c r="G247" s="31" t="s">
        <v>186</v>
      </c>
      <c r="H247" s="108"/>
    </row>
    <row r="248" spans="2:8" ht="12.75">
      <c r="B248" s="27" t="s">
        <v>17</v>
      </c>
      <c r="C248" s="28" t="s">
        <v>3</v>
      </c>
      <c r="D248" s="29" t="s">
        <v>37</v>
      </c>
      <c r="E248" s="28" t="s">
        <v>27</v>
      </c>
      <c r="F248" s="30"/>
      <c r="G248" s="31" t="s">
        <v>187</v>
      </c>
      <c r="H248" s="108">
        <f>SUM(H249)</f>
        <v>0</v>
      </c>
    </row>
    <row r="249" spans="2:8" ht="12.75">
      <c r="B249" s="40" t="s">
        <v>17</v>
      </c>
      <c r="C249" s="41" t="s">
        <v>3</v>
      </c>
      <c r="D249" s="39" t="s">
        <v>37</v>
      </c>
      <c r="E249" s="41" t="s">
        <v>27</v>
      </c>
      <c r="F249" s="38" t="s">
        <v>20</v>
      </c>
      <c r="G249" s="138" t="s">
        <v>188</v>
      </c>
      <c r="H249" s="108"/>
    </row>
    <row r="250" spans="2:8" ht="12.75">
      <c r="B250" s="27" t="s">
        <v>17</v>
      </c>
      <c r="C250" s="28" t="s">
        <v>3</v>
      </c>
      <c r="D250" s="29" t="s">
        <v>37</v>
      </c>
      <c r="E250" s="28" t="s">
        <v>31</v>
      </c>
      <c r="F250" s="30"/>
      <c r="G250" s="31" t="s">
        <v>189</v>
      </c>
      <c r="H250" s="108"/>
    </row>
    <row r="251" spans="2:8" ht="12.75">
      <c r="B251" s="16" t="s">
        <v>17</v>
      </c>
      <c r="C251" s="17" t="s">
        <v>4</v>
      </c>
      <c r="D251" s="18"/>
      <c r="E251" s="17"/>
      <c r="F251" s="19"/>
      <c r="G251" s="20" t="s">
        <v>201</v>
      </c>
      <c r="H251" s="106">
        <f>SUM(H252:H259)</f>
        <v>0</v>
      </c>
    </row>
    <row r="252" spans="2:8" ht="12.75">
      <c r="B252" s="27" t="s">
        <v>17</v>
      </c>
      <c r="C252" s="28" t="s">
        <v>4</v>
      </c>
      <c r="D252" s="29" t="s">
        <v>20</v>
      </c>
      <c r="E252" s="230"/>
      <c r="F252" s="30"/>
      <c r="G252" s="31" t="s">
        <v>202</v>
      </c>
      <c r="H252" s="108"/>
    </row>
    <row r="253" spans="2:8" ht="12.75">
      <c r="B253" s="27" t="s">
        <v>17</v>
      </c>
      <c r="C253" s="28" t="s">
        <v>4</v>
      </c>
      <c r="D253" s="29" t="s">
        <v>23</v>
      </c>
      <c r="E253" s="28"/>
      <c r="F253" s="30"/>
      <c r="G253" s="31" t="s">
        <v>203</v>
      </c>
      <c r="H253" s="108"/>
    </row>
    <row r="254" spans="2:8" ht="12.75">
      <c r="B254" s="27" t="s">
        <v>17</v>
      </c>
      <c r="C254" s="28" t="s">
        <v>4</v>
      </c>
      <c r="D254" s="29" t="s">
        <v>27</v>
      </c>
      <c r="E254" s="28"/>
      <c r="F254" s="30"/>
      <c r="G254" s="31" t="s">
        <v>204</v>
      </c>
      <c r="H254" s="108"/>
    </row>
    <row r="255" spans="2:8" ht="12.75">
      <c r="B255" s="27" t="s">
        <v>17</v>
      </c>
      <c r="C255" s="28" t="s">
        <v>4</v>
      </c>
      <c r="D255" s="29" t="s">
        <v>31</v>
      </c>
      <c r="E255" s="28"/>
      <c r="F255" s="30"/>
      <c r="G255" s="31" t="s">
        <v>505</v>
      </c>
      <c r="H255" s="108"/>
    </row>
    <row r="256" spans="2:8" ht="12.75">
      <c r="B256" s="27" t="s">
        <v>17</v>
      </c>
      <c r="C256" s="28" t="s">
        <v>4</v>
      </c>
      <c r="D256" s="29" t="s">
        <v>37</v>
      </c>
      <c r="E256" s="28"/>
      <c r="F256" s="30"/>
      <c r="G256" s="31" t="s">
        <v>205</v>
      </c>
      <c r="H256" s="108"/>
    </row>
    <row r="257" spans="2:8" ht="12.75">
      <c r="B257" s="27" t="s">
        <v>17</v>
      </c>
      <c r="C257" s="28" t="s">
        <v>4</v>
      </c>
      <c r="D257" s="29" t="s">
        <v>39</v>
      </c>
      <c r="E257" s="28"/>
      <c r="F257" s="30"/>
      <c r="G257" s="31" t="s">
        <v>206</v>
      </c>
      <c r="H257" s="108"/>
    </row>
    <row r="258" spans="2:8" ht="12.75">
      <c r="B258" s="27" t="s">
        <v>17</v>
      </c>
      <c r="C258" s="28" t="s">
        <v>4</v>
      </c>
      <c r="D258" s="29" t="s">
        <v>41</v>
      </c>
      <c r="E258" s="28"/>
      <c r="F258" s="30"/>
      <c r="G258" s="31" t="s">
        <v>207</v>
      </c>
      <c r="H258" s="108"/>
    </row>
    <row r="259" spans="2:8" ht="12.75">
      <c r="B259" s="27" t="s">
        <v>17</v>
      </c>
      <c r="C259" s="28" t="s">
        <v>4</v>
      </c>
      <c r="D259" s="29" t="s">
        <v>59</v>
      </c>
      <c r="E259" s="28"/>
      <c r="F259" s="30"/>
      <c r="G259" s="31" t="s">
        <v>208</v>
      </c>
      <c r="H259" s="108">
        <f>SUM(H260:H261)</f>
        <v>0</v>
      </c>
    </row>
    <row r="260" spans="2:8" ht="12.75">
      <c r="B260" s="40" t="s">
        <v>17</v>
      </c>
      <c r="C260" s="41" t="s">
        <v>4</v>
      </c>
      <c r="D260" s="39" t="s">
        <v>59</v>
      </c>
      <c r="E260" s="41" t="s">
        <v>20</v>
      </c>
      <c r="G260" s="138" t="s">
        <v>209</v>
      </c>
      <c r="H260" s="108"/>
    </row>
    <row r="261" spans="2:8" ht="12.75">
      <c r="B261" s="40"/>
      <c r="C261" s="41"/>
      <c r="D261" s="39"/>
      <c r="E261" s="41" t="s">
        <v>59</v>
      </c>
      <c r="G261" s="138" t="s">
        <v>208</v>
      </c>
      <c r="H261" s="108"/>
    </row>
    <row r="262" spans="2:8" ht="12.75">
      <c r="B262" s="16" t="s">
        <v>17</v>
      </c>
      <c r="C262" s="17" t="s">
        <v>5</v>
      </c>
      <c r="D262" s="18"/>
      <c r="E262" s="17"/>
      <c r="F262" s="19"/>
      <c r="G262" s="20" t="s">
        <v>210</v>
      </c>
      <c r="H262" s="106">
        <f>SUM(H263+H265+H266+H267)</f>
        <v>0</v>
      </c>
    </row>
    <row r="263" spans="2:8" ht="12.75">
      <c r="B263" s="27" t="s">
        <v>17</v>
      </c>
      <c r="C263" s="28" t="s">
        <v>5</v>
      </c>
      <c r="D263" s="29" t="s">
        <v>20</v>
      </c>
      <c r="E263" s="28"/>
      <c r="F263" s="30"/>
      <c r="G263" s="31" t="s">
        <v>211</v>
      </c>
      <c r="H263" s="108">
        <f>SUM(H264)</f>
        <v>0</v>
      </c>
    </row>
    <row r="264" spans="2:8" ht="12.75">
      <c r="B264" s="40" t="s">
        <v>17</v>
      </c>
      <c r="C264" s="41" t="s">
        <v>5</v>
      </c>
      <c r="D264" s="39" t="s">
        <v>20</v>
      </c>
      <c r="E264" s="41" t="s">
        <v>20</v>
      </c>
      <c r="G264" s="138" t="s">
        <v>212</v>
      </c>
      <c r="H264" s="108"/>
    </row>
    <row r="265" spans="2:8" ht="12.75">
      <c r="B265" s="27" t="s">
        <v>17</v>
      </c>
      <c r="C265" s="28" t="s">
        <v>5</v>
      </c>
      <c r="D265" s="29" t="s">
        <v>23</v>
      </c>
      <c r="E265" s="28"/>
      <c r="F265" s="30"/>
      <c r="G265" s="31" t="s">
        <v>213</v>
      </c>
      <c r="H265" s="108"/>
    </row>
    <row r="266" spans="2:8" ht="12.75">
      <c r="B266" s="27" t="s">
        <v>17</v>
      </c>
      <c r="C266" s="28" t="s">
        <v>5</v>
      </c>
      <c r="D266" s="29" t="s">
        <v>27</v>
      </c>
      <c r="E266" s="28"/>
      <c r="F266" s="30"/>
      <c r="G266" s="31" t="s">
        <v>214</v>
      </c>
      <c r="H266" s="108"/>
    </row>
    <row r="267" spans="2:8" ht="12.75">
      <c r="B267" s="27" t="s">
        <v>17</v>
      </c>
      <c r="C267" s="28" t="s">
        <v>5</v>
      </c>
      <c r="D267" s="29" t="s">
        <v>31</v>
      </c>
      <c r="E267" s="28"/>
      <c r="F267" s="30"/>
      <c r="G267" s="31" t="s">
        <v>215</v>
      </c>
      <c r="H267" s="108"/>
    </row>
    <row r="268" spans="2:8" ht="12.75">
      <c r="B268" s="52"/>
      <c r="C268" s="53"/>
      <c r="D268" s="54"/>
      <c r="E268" s="53"/>
      <c r="F268" s="55"/>
      <c r="G268" s="56"/>
      <c r="H268" s="108"/>
    </row>
    <row r="269" spans="2:8" ht="12.75">
      <c r="B269" s="11" t="s">
        <v>216</v>
      </c>
      <c r="C269" s="12"/>
      <c r="D269" s="13"/>
      <c r="E269" s="229"/>
      <c r="F269" s="14"/>
      <c r="G269" s="15" t="s">
        <v>217</v>
      </c>
      <c r="H269" s="110">
        <f>SUM(H270+H273+H277+H282+H300+H310+H319+H324+H337+H345+H351+H356)</f>
        <v>0</v>
      </c>
    </row>
    <row r="270" spans="2:8" ht="12.75">
      <c r="B270" s="16" t="s">
        <v>216</v>
      </c>
      <c r="C270" s="17" t="s">
        <v>2</v>
      </c>
      <c r="D270" s="18"/>
      <c r="E270" s="17"/>
      <c r="F270" s="19"/>
      <c r="G270" s="20" t="s">
        <v>218</v>
      </c>
      <c r="H270" s="106">
        <f>SUM(H271:H272)</f>
        <v>0</v>
      </c>
    </row>
    <row r="271" spans="2:8" ht="12.75">
      <c r="B271" s="27" t="s">
        <v>216</v>
      </c>
      <c r="C271" s="28" t="s">
        <v>2</v>
      </c>
      <c r="D271" s="29" t="s">
        <v>20</v>
      </c>
      <c r="E271" s="28"/>
      <c r="F271" s="30"/>
      <c r="G271" s="31" t="s">
        <v>219</v>
      </c>
      <c r="H271" s="107"/>
    </row>
    <row r="272" spans="2:8" ht="12.75">
      <c r="B272" s="27" t="s">
        <v>216</v>
      </c>
      <c r="C272" s="28" t="s">
        <v>2</v>
      </c>
      <c r="D272" s="29" t="s">
        <v>23</v>
      </c>
      <c r="E272" s="28"/>
      <c r="F272" s="30"/>
      <c r="G272" s="31" t="s">
        <v>220</v>
      </c>
      <c r="H272" s="107"/>
    </row>
    <row r="273" spans="2:8" ht="12.75">
      <c r="B273" s="16" t="s">
        <v>216</v>
      </c>
      <c r="C273" s="17" t="s">
        <v>3</v>
      </c>
      <c r="D273" s="18"/>
      <c r="E273" s="17"/>
      <c r="F273" s="19"/>
      <c r="G273" s="20" t="s">
        <v>221</v>
      </c>
      <c r="H273" s="106">
        <f>SUM(H274:H276)</f>
        <v>0</v>
      </c>
    </row>
    <row r="274" spans="2:8" ht="12.75">
      <c r="B274" s="27" t="s">
        <v>216</v>
      </c>
      <c r="C274" s="28" t="s">
        <v>3</v>
      </c>
      <c r="D274" s="29" t="s">
        <v>20</v>
      </c>
      <c r="E274" s="28"/>
      <c r="F274" s="30"/>
      <c r="G274" s="31" t="s">
        <v>222</v>
      </c>
      <c r="H274" s="107"/>
    </row>
    <row r="275" spans="2:8" ht="12.75">
      <c r="B275" s="27" t="s">
        <v>216</v>
      </c>
      <c r="C275" s="28" t="s">
        <v>3</v>
      </c>
      <c r="D275" s="29" t="s">
        <v>23</v>
      </c>
      <c r="E275" s="28"/>
      <c r="F275" s="30"/>
      <c r="G275" s="31" t="s">
        <v>223</v>
      </c>
      <c r="H275" s="107"/>
    </row>
    <row r="276" spans="2:8" ht="12.75">
      <c r="B276" s="27" t="s">
        <v>216</v>
      </c>
      <c r="C276" s="28" t="s">
        <v>3</v>
      </c>
      <c r="D276" s="29" t="s">
        <v>27</v>
      </c>
      <c r="E276" s="28"/>
      <c r="F276" s="30"/>
      <c r="G276" s="31" t="s">
        <v>224</v>
      </c>
      <c r="H276" s="107"/>
    </row>
    <row r="277" spans="2:8" ht="12.75">
      <c r="B277" s="16" t="s">
        <v>216</v>
      </c>
      <c r="C277" s="17" t="s">
        <v>4</v>
      </c>
      <c r="D277" s="18"/>
      <c r="E277" s="17"/>
      <c r="F277" s="19"/>
      <c r="G277" s="20" t="s">
        <v>225</v>
      </c>
      <c r="H277" s="106">
        <f>SUM(H278:H281)</f>
        <v>0</v>
      </c>
    </row>
    <row r="278" spans="2:8" ht="12.75">
      <c r="B278" s="27" t="s">
        <v>216</v>
      </c>
      <c r="C278" s="28" t="s">
        <v>4</v>
      </c>
      <c r="D278" s="29" t="s">
        <v>20</v>
      </c>
      <c r="E278" s="28"/>
      <c r="F278" s="30"/>
      <c r="G278" s="31" t="s">
        <v>226</v>
      </c>
      <c r="H278" s="107"/>
    </row>
    <row r="279" spans="2:8" ht="12.75">
      <c r="B279" s="27" t="s">
        <v>216</v>
      </c>
      <c r="C279" s="28" t="s">
        <v>4</v>
      </c>
      <c r="D279" s="29" t="s">
        <v>23</v>
      </c>
      <c r="E279" s="28"/>
      <c r="F279" s="30"/>
      <c r="G279" s="31" t="s">
        <v>227</v>
      </c>
      <c r="H279" s="107"/>
    </row>
    <row r="280" spans="2:8" ht="12.75">
      <c r="B280" s="27" t="s">
        <v>216</v>
      </c>
      <c r="C280" s="28" t="s">
        <v>4</v>
      </c>
      <c r="D280" s="29" t="s">
        <v>27</v>
      </c>
      <c r="E280" s="28"/>
      <c r="F280" s="30"/>
      <c r="G280" s="143" t="s">
        <v>228</v>
      </c>
      <c r="H280" s="107"/>
    </row>
    <row r="281" spans="2:8" ht="12.75">
      <c r="B281" s="27" t="s">
        <v>216</v>
      </c>
      <c r="C281" s="28" t="s">
        <v>4</v>
      </c>
      <c r="D281" s="29" t="s">
        <v>59</v>
      </c>
      <c r="E281" s="28"/>
      <c r="F281" s="30"/>
      <c r="G281" s="31" t="s">
        <v>229</v>
      </c>
      <c r="H281" s="107"/>
    </row>
    <row r="282" spans="2:8" ht="12.75">
      <c r="B282" s="16" t="s">
        <v>216</v>
      </c>
      <c r="C282" s="17" t="s">
        <v>5</v>
      </c>
      <c r="D282" s="18"/>
      <c r="E282" s="17"/>
      <c r="F282" s="19"/>
      <c r="G282" s="20" t="s">
        <v>230</v>
      </c>
      <c r="H282" s="106">
        <f>SUM(H283:H299)</f>
        <v>0</v>
      </c>
    </row>
    <row r="283" spans="2:8" ht="12.75">
      <c r="B283" s="27" t="s">
        <v>216</v>
      </c>
      <c r="C283" s="28" t="s">
        <v>5</v>
      </c>
      <c r="D283" s="29" t="s">
        <v>20</v>
      </c>
      <c r="E283" s="28"/>
      <c r="F283" s="30"/>
      <c r="G283" s="31" t="s">
        <v>231</v>
      </c>
      <c r="H283" s="107"/>
    </row>
    <row r="284" spans="2:8" ht="12.75">
      <c r="B284" s="27" t="s">
        <v>216</v>
      </c>
      <c r="C284" s="28" t="s">
        <v>5</v>
      </c>
      <c r="D284" s="29" t="s">
        <v>23</v>
      </c>
      <c r="E284" s="28"/>
      <c r="F284" s="30"/>
      <c r="G284" s="31" t="s">
        <v>232</v>
      </c>
      <c r="H284" s="107"/>
    </row>
    <row r="285" spans="2:8" ht="12.75">
      <c r="B285" s="27" t="s">
        <v>216</v>
      </c>
      <c r="C285" s="28" t="s">
        <v>5</v>
      </c>
      <c r="D285" s="29" t="s">
        <v>27</v>
      </c>
      <c r="E285" s="28"/>
      <c r="F285" s="30"/>
      <c r="G285" s="31" t="s">
        <v>233</v>
      </c>
      <c r="H285" s="107"/>
    </row>
    <row r="286" spans="2:8" ht="12.75">
      <c r="B286" s="27" t="s">
        <v>216</v>
      </c>
      <c r="C286" s="28" t="s">
        <v>5</v>
      </c>
      <c r="D286" s="29" t="s">
        <v>31</v>
      </c>
      <c r="E286" s="28"/>
      <c r="F286" s="30"/>
      <c r="G286" s="31" t="s">
        <v>234</v>
      </c>
      <c r="H286" s="107"/>
    </row>
    <row r="287" spans="2:8" ht="12.75">
      <c r="B287" s="27" t="s">
        <v>216</v>
      </c>
      <c r="C287" s="28" t="s">
        <v>5</v>
      </c>
      <c r="D287" s="29" t="s">
        <v>37</v>
      </c>
      <c r="E287" s="28"/>
      <c r="F287" s="30"/>
      <c r="G287" s="31" t="s">
        <v>235</v>
      </c>
      <c r="H287" s="107"/>
    </row>
    <row r="288" spans="2:8" ht="12.75">
      <c r="B288" s="27" t="s">
        <v>216</v>
      </c>
      <c r="C288" s="28" t="s">
        <v>5</v>
      </c>
      <c r="D288" s="29" t="s">
        <v>39</v>
      </c>
      <c r="E288" s="28"/>
      <c r="F288" s="30"/>
      <c r="G288" s="31" t="s">
        <v>236</v>
      </c>
      <c r="H288" s="107"/>
    </row>
    <row r="289" spans="2:8" ht="12.75">
      <c r="B289" s="27" t="s">
        <v>216</v>
      </c>
      <c r="C289" s="28" t="s">
        <v>5</v>
      </c>
      <c r="D289" s="29" t="s">
        <v>41</v>
      </c>
      <c r="E289" s="28"/>
      <c r="F289" s="30"/>
      <c r="G289" s="31" t="s">
        <v>237</v>
      </c>
      <c r="H289" s="107"/>
    </row>
    <row r="290" spans="2:8" ht="12.75">
      <c r="B290" s="27" t="s">
        <v>216</v>
      </c>
      <c r="C290" s="28" t="s">
        <v>5</v>
      </c>
      <c r="D290" s="29" t="s">
        <v>46</v>
      </c>
      <c r="E290" s="28"/>
      <c r="F290" s="30"/>
      <c r="G290" s="31" t="s">
        <v>238</v>
      </c>
      <c r="H290" s="107"/>
    </row>
    <row r="291" spans="2:8" ht="12.75">
      <c r="B291" s="27" t="s">
        <v>216</v>
      </c>
      <c r="C291" s="28" t="s">
        <v>5</v>
      </c>
      <c r="D291" s="29" t="s">
        <v>50</v>
      </c>
      <c r="E291" s="28"/>
      <c r="F291" s="30"/>
      <c r="G291" s="31" t="s">
        <v>239</v>
      </c>
      <c r="H291" s="107"/>
    </row>
    <row r="292" spans="2:8" ht="12.75">
      <c r="B292" s="27" t="s">
        <v>216</v>
      </c>
      <c r="C292" s="28" t="s">
        <v>5</v>
      </c>
      <c r="D292" s="29" t="s">
        <v>61</v>
      </c>
      <c r="E292" s="28"/>
      <c r="F292" s="30"/>
      <c r="G292" s="31" t="s">
        <v>240</v>
      </c>
      <c r="H292" s="107"/>
    </row>
    <row r="293" spans="2:8" ht="12.75">
      <c r="B293" s="27" t="s">
        <v>216</v>
      </c>
      <c r="C293" s="28" t="s">
        <v>5</v>
      </c>
      <c r="D293" s="29" t="s">
        <v>64</v>
      </c>
      <c r="E293" s="28"/>
      <c r="F293" s="30"/>
      <c r="G293" s="31" t="s">
        <v>241</v>
      </c>
      <c r="H293" s="107"/>
    </row>
    <row r="294" spans="2:8" ht="12.75">
      <c r="B294" s="27" t="s">
        <v>216</v>
      </c>
      <c r="C294" s="28" t="s">
        <v>5</v>
      </c>
      <c r="D294" s="29" t="s">
        <v>67</v>
      </c>
      <c r="E294" s="124"/>
      <c r="F294" s="125"/>
      <c r="G294" s="31" t="s">
        <v>242</v>
      </c>
      <c r="H294" s="107"/>
    </row>
    <row r="295" spans="2:8" ht="12.75">
      <c r="B295" s="27" t="s">
        <v>216</v>
      </c>
      <c r="C295" s="28" t="s">
        <v>5</v>
      </c>
      <c r="D295" s="29" t="s">
        <v>69</v>
      </c>
      <c r="E295" s="124"/>
      <c r="F295" s="125"/>
      <c r="G295" s="31" t="s">
        <v>243</v>
      </c>
      <c r="H295" s="107"/>
    </row>
    <row r="296" spans="2:8" ht="12.75">
      <c r="B296" s="27" t="s">
        <v>216</v>
      </c>
      <c r="C296" s="28" t="s">
        <v>5</v>
      </c>
      <c r="D296" s="29" t="s">
        <v>71</v>
      </c>
      <c r="E296" s="124"/>
      <c r="F296" s="125"/>
      <c r="G296" s="31" t="s">
        <v>244</v>
      </c>
      <c r="H296" s="107"/>
    </row>
    <row r="297" spans="2:8" ht="12.75">
      <c r="B297" s="27" t="s">
        <v>216</v>
      </c>
      <c r="C297" s="28" t="s">
        <v>5</v>
      </c>
      <c r="D297" s="29" t="s">
        <v>81</v>
      </c>
      <c r="E297" s="124"/>
      <c r="F297" s="125"/>
      <c r="G297" s="31" t="s">
        <v>245</v>
      </c>
      <c r="H297" s="107"/>
    </row>
    <row r="298" spans="2:8" ht="12.75">
      <c r="B298" s="27" t="s">
        <v>216</v>
      </c>
      <c r="C298" s="28" t="s">
        <v>5</v>
      </c>
      <c r="D298" s="29" t="s">
        <v>85</v>
      </c>
      <c r="E298" s="124"/>
      <c r="F298" s="125"/>
      <c r="G298" s="31" t="s">
        <v>246</v>
      </c>
      <c r="H298" s="107"/>
    </row>
    <row r="299" spans="2:8" ht="12.75">
      <c r="B299" s="27" t="s">
        <v>216</v>
      </c>
      <c r="C299" s="28" t="s">
        <v>5</v>
      </c>
      <c r="D299" s="29" t="s">
        <v>59</v>
      </c>
      <c r="E299" s="124"/>
      <c r="F299" s="125"/>
      <c r="G299" s="31" t="s">
        <v>247</v>
      </c>
      <c r="H299" s="107"/>
    </row>
    <row r="300" spans="2:8" ht="12.75">
      <c r="B300" s="16" t="s">
        <v>216</v>
      </c>
      <c r="C300" s="17" t="s">
        <v>248</v>
      </c>
      <c r="D300" s="18"/>
      <c r="E300" s="17"/>
      <c r="F300" s="19"/>
      <c r="G300" s="57" t="s">
        <v>249</v>
      </c>
      <c r="H300" s="106">
        <f>SUM(H301:H309)</f>
        <v>0</v>
      </c>
    </row>
    <row r="301" spans="2:8" ht="12.75">
      <c r="B301" s="27" t="s">
        <v>216</v>
      </c>
      <c r="C301" s="28" t="s">
        <v>248</v>
      </c>
      <c r="D301" s="29" t="s">
        <v>20</v>
      </c>
      <c r="E301" s="22"/>
      <c r="F301" s="24"/>
      <c r="G301" s="144" t="s">
        <v>250</v>
      </c>
      <c r="H301" s="108"/>
    </row>
    <row r="302" spans="2:8" ht="12.75">
      <c r="B302" s="27" t="s">
        <v>216</v>
      </c>
      <c r="C302" s="28" t="s">
        <v>248</v>
      </c>
      <c r="D302" s="29" t="s">
        <v>23</v>
      </c>
      <c r="E302" s="28"/>
      <c r="F302" s="30"/>
      <c r="G302" s="144" t="s">
        <v>251</v>
      </c>
      <c r="H302" s="108"/>
    </row>
    <row r="303" spans="2:8" ht="12.75">
      <c r="B303" s="27" t="s">
        <v>216</v>
      </c>
      <c r="C303" s="28" t="s">
        <v>248</v>
      </c>
      <c r="D303" s="29" t="s">
        <v>27</v>
      </c>
      <c r="E303" s="28"/>
      <c r="F303" s="30"/>
      <c r="G303" s="144" t="s">
        <v>252</v>
      </c>
      <c r="H303" s="108"/>
    </row>
    <row r="304" spans="2:8" ht="12.75">
      <c r="B304" s="27" t="s">
        <v>216</v>
      </c>
      <c r="C304" s="28" t="s">
        <v>248</v>
      </c>
      <c r="D304" s="29" t="s">
        <v>31</v>
      </c>
      <c r="E304" s="28"/>
      <c r="F304" s="30"/>
      <c r="G304" s="144" t="s">
        <v>253</v>
      </c>
      <c r="H304" s="108"/>
    </row>
    <row r="305" spans="2:8" ht="12.75">
      <c r="B305" s="27" t="s">
        <v>216</v>
      </c>
      <c r="C305" s="28" t="s">
        <v>248</v>
      </c>
      <c r="D305" s="29" t="s">
        <v>37</v>
      </c>
      <c r="E305" s="28"/>
      <c r="F305" s="30"/>
      <c r="G305" s="144" t="s">
        <v>254</v>
      </c>
      <c r="H305" s="108"/>
    </row>
    <row r="306" spans="2:8" ht="12.75">
      <c r="B306" s="27" t="s">
        <v>216</v>
      </c>
      <c r="C306" s="28" t="s">
        <v>248</v>
      </c>
      <c r="D306" s="29" t="s">
        <v>39</v>
      </c>
      <c r="E306" s="124"/>
      <c r="F306" s="125"/>
      <c r="G306" s="144" t="s">
        <v>255</v>
      </c>
      <c r="H306" s="108"/>
    </row>
    <row r="307" spans="2:8" ht="12.75">
      <c r="B307" s="27" t="s">
        <v>216</v>
      </c>
      <c r="C307" s="28" t="s">
        <v>248</v>
      </c>
      <c r="D307" s="29" t="s">
        <v>41</v>
      </c>
      <c r="E307" s="22"/>
      <c r="F307" s="24"/>
      <c r="G307" s="144" t="s">
        <v>256</v>
      </c>
      <c r="H307" s="108"/>
    </row>
    <row r="308" spans="2:8" ht="12.75">
      <c r="B308" s="27" t="s">
        <v>216</v>
      </c>
      <c r="C308" s="28" t="s">
        <v>248</v>
      </c>
      <c r="D308" s="29" t="s">
        <v>46</v>
      </c>
      <c r="E308" s="22"/>
      <c r="F308" s="24"/>
      <c r="G308" s="144" t="s">
        <v>257</v>
      </c>
      <c r="H308" s="108"/>
    </row>
    <row r="309" spans="2:8" ht="12.75">
      <c r="B309" s="27" t="s">
        <v>216</v>
      </c>
      <c r="C309" s="28" t="s">
        <v>248</v>
      </c>
      <c r="D309" s="29" t="s">
        <v>59</v>
      </c>
      <c r="E309" s="22"/>
      <c r="F309" s="24"/>
      <c r="G309" s="144" t="s">
        <v>247</v>
      </c>
      <c r="H309" s="108"/>
    </row>
    <row r="310" spans="2:8" ht="12.75">
      <c r="B310" s="16" t="s">
        <v>216</v>
      </c>
      <c r="C310" s="17" t="s">
        <v>258</v>
      </c>
      <c r="D310" s="18"/>
      <c r="E310" s="17"/>
      <c r="F310" s="19"/>
      <c r="G310" s="20" t="s">
        <v>259</v>
      </c>
      <c r="H310" s="106">
        <f>SUM(H311:H318)</f>
        <v>0</v>
      </c>
    </row>
    <row r="311" spans="2:8" ht="12.75">
      <c r="B311" s="27" t="s">
        <v>216</v>
      </c>
      <c r="C311" s="28" t="s">
        <v>258</v>
      </c>
      <c r="D311" s="29" t="s">
        <v>20</v>
      </c>
      <c r="E311" s="22"/>
      <c r="F311" s="24"/>
      <c r="G311" s="31" t="s">
        <v>260</v>
      </c>
      <c r="H311" s="108"/>
    </row>
    <row r="312" spans="2:8" ht="12.75">
      <c r="B312" s="27" t="s">
        <v>216</v>
      </c>
      <c r="C312" s="28" t="s">
        <v>258</v>
      </c>
      <c r="D312" s="29" t="s">
        <v>23</v>
      </c>
      <c r="E312" s="22"/>
      <c r="F312" s="24"/>
      <c r="G312" s="31" t="s">
        <v>261</v>
      </c>
      <c r="H312" s="108"/>
    </row>
    <row r="313" spans="2:8" ht="12.75">
      <c r="B313" s="27" t="s">
        <v>216</v>
      </c>
      <c r="C313" s="28" t="s">
        <v>258</v>
      </c>
      <c r="D313" s="29" t="s">
        <v>27</v>
      </c>
      <c r="E313" s="22"/>
      <c r="F313" s="24"/>
      <c r="G313" s="31" t="s">
        <v>262</v>
      </c>
      <c r="H313" s="108"/>
    </row>
    <row r="314" spans="2:8" ht="12.75">
      <c r="B314" s="27" t="s">
        <v>216</v>
      </c>
      <c r="C314" s="28" t="s">
        <v>258</v>
      </c>
      <c r="D314" s="29" t="s">
        <v>31</v>
      </c>
      <c r="E314" s="22"/>
      <c r="F314" s="24"/>
      <c r="G314" s="31" t="s">
        <v>263</v>
      </c>
      <c r="H314" s="108"/>
    </row>
    <row r="315" spans="2:8" ht="12.75">
      <c r="B315" s="27" t="s">
        <v>216</v>
      </c>
      <c r="C315" s="28" t="s">
        <v>258</v>
      </c>
      <c r="D315" s="29" t="s">
        <v>37</v>
      </c>
      <c r="E315" s="126"/>
      <c r="F315" s="127"/>
      <c r="G315" s="31" t="s">
        <v>264</v>
      </c>
      <c r="H315" s="108"/>
    </row>
    <row r="316" spans="2:8" ht="12.75">
      <c r="B316" s="27" t="s">
        <v>216</v>
      </c>
      <c r="C316" s="28" t="s">
        <v>258</v>
      </c>
      <c r="D316" s="29" t="s">
        <v>39</v>
      </c>
      <c r="E316" s="22"/>
      <c r="F316" s="24"/>
      <c r="G316" s="31" t="s">
        <v>265</v>
      </c>
      <c r="H316" s="108"/>
    </row>
    <row r="317" spans="2:8" ht="12.75">
      <c r="B317" s="27" t="s">
        <v>216</v>
      </c>
      <c r="C317" s="28" t="s">
        <v>258</v>
      </c>
      <c r="D317" s="29" t="s">
        <v>41</v>
      </c>
      <c r="E317" s="22"/>
      <c r="F317" s="24"/>
      <c r="G317" s="31" t="s">
        <v>266</v>
      </c>
      <c r="H317" s="108"/>
    </row>
    <row r="318" spans="2:8" ht="12.75">
      <c r="B318" s="27" t="s">
        <v>216</v>
      </c>
      <c r="C318" s="28" t="s">
        <v>258</v>
      </c>
      <c r="D318" s="29" t="s">
        <v>59</v>
      </c>
      <c r="E318" s="22"/>
      <c r="F318" s="24"/>
      <c r="G318" s="31" t="s">
        <v>247</v>
      </c>
      <c r="H318" s="108"/>
    </row>
    <row r="319" spans="2:8" ht="12.75">
      <c r="B319" s="16" t="s">
        <v>216</v>
      </c>
      <c r="C319" s="17" t="s">
        <v>267</v>
      </c>
      <c r="D319" s="18"/>
      <c r="E319" s="17"/>
      <c r="F319" s="19"/>
      <c r="G319" s="20" t="s">
        <v>268</v>
      </c>
      <c r="H319" s="106">
        <f>SUM(H320:H323)</f>
        <v>0</v>
      </c>
    </row>
    <row r="320" spans="2:8" ht="12.75">
      <c r="B320" s="27" t="s">
        <v>216</v>
      </c>
      <c r="C320" s="28" t="s">
        <v>267</v>
      </c>
      <c r="D320" s="29" t="s">
        <v>20</v>
      </c>
      <c r="E320" s="22"/>
      <c r="F320" s="24"/>
      <c r="G320" s="31" t="s">
        <v>269</v>
      </c>
      <c r="H320" s="108"/>
    </row>
    <row r="321" spans="2:8" ht="12.75">
      <c r="B321" s="27" t="s">
        <v>216</v>
      </c>
      <c r="C321" s="28" t="s">
        <v>267</v>
      </c>
      <c r="D321" s="29" t="s">
        <v>23</v>
      </c>
      <c r="E321" s="128"/>
      <c r="F321" s="50"/>
      <c r="G321" s="31" t="s">
        <v>270</v>
      </c>
      <c r="H321" s="108"/>
    </row>
    <row r="322" spans="2:8" ht="12.75">
      <c r="B322" s="27" t="s">
        <v>216</v>
      </c>
      <c r="C322" s="28" t="s">
        <v>267</v>
      </c>
      <c r="D322" s="29" t="s">
        <v>27</v>
      </c>
      <c r="E322" s="128"/>
      <c r="F322" s="50"/>
      <c r="G322" s="31" t="s">
        <v>271</v>
      </c>
      <c r="H322" s="108"/>
    </row>
    <row r="323" spans="2:8" ht="12.75">
      <c r="B323" s="27" t="s">
        <v>216</v>
      </c>
      <c r="C323" s="28" t="s">
        <v>267</v>
      </c>
      <c r="D323" s="29" t="s">
        <v>59</v>
      </c>
      <c r="E323" s="22"/>
      <c r="F323" s="24"/>
      <c r="G323" s="31" t="s">
        <v>247</v>
      </c>
      <c r="H323" s="108"/>
    </row>
    <row r="324" spans="2:8" ht="12.75">
      <c r="B324" s="16" t="s">
        <v>216</v>
      </c>
      <c r="C324" s="17" t="s">
        <v>272</v>
      </c>
      <c r="D324" s="18"/>
      <c r="E324" s="17"/>
      <c r="F324" s="19"/>
      <c r="G324" s="20" t="s">
        <v>273</v>
      </c>
      <c r="H324" s="106">
        <f>SUM(H325:H336)</f>
        <v>0</v>
      </c>
    </row>
    <row r="325" spans="2:8" ht="12.75">
      <c r="B325" s="27" t="s">
        <v>216</v>
      </c>
      <c r="C325" s="28" t="s">
        <v>272</v>
      </c>
      <c r="D325" s="29" t="s">
        <v>20</v>
      </c>
      <c r="E325" s="28"/>
      <c r="F325" s="30"/>
      <c r="G325" s="31" t="s">
        <v>274</v>
      </c>
      <c r="H325" s="108"/>
    </row>
    <row r="326" spans="2:8" ht="12.75">
      <c r="B326" s="27" t="s">
        <v>216</v>
      </c>
      <c r="C326" s="28" t="s">
        <v>272</v>
      </c>
      <c r="D326" s="29" t="s">
        <v>23</v>
      </c>
      <c r="E326" s="28"/>
      <c r="F326" s="30"/>
      <c r="G326" s="31" t="s">
        <v>275</v>
      </c>
      <c r="H326" s="108"/>
    </row>
    <row r="327" spans="2:8" ht="12.75">
      <c r="B327" s="27" t="s">
        <v>216</v>
      </c>
      <c r="C327" s="28" t="s">
        <v>272</v>
      </c>
      <c r="D327" s="29" t="s">
        <v>27</v>
      </c>
      <c r="E327" s="28"/>
      <c r="F327" s="30"/>
      <c r="G327" s="31" t="s">
        <v>276</v>
      </c>
      <c r="H327" s="108"/>
    </row>
    <row r="328" spans="2:8" ht="12.75">
      <c r="B328" s="27" t="s">
        <v>216</v>
      </c>
      <c r="C328" s="28" t="s">
        <v>272</v>
      </c>
      <c r="D328" s="29" t="s">
        <v>31</v>
      </c>
      <c r="E328" s="28"/>
      <c r="F328" s="30"/>
      <c r="G328" s="31" t="s">
        <v>277</v>
      </c>
      <c r="H328" s="108"/>
    </row>
    <row r="329" spans="2:8" ht="12.75">
      <c r="B329" s="27" t="s">
        <v>216</v>
      </c>
      <c r="C329" s="28" t="s">
        <v>272</v>
      </c>
      <c r="D329" s="29" t="s">
        <v>37</v>
      </c>
      <c r="E329" s="28"/>
      <c r="F329" s="30"/>
      <c r="G329" s="31" t="s">
        <v>278</v>
      </c>
      <c r="H329" s="108"/>
    </row>
    <row r="330" spans="2:8" ht="12.75">
      <c r="B330" s="27" t="s">
        <v>216</v>
      </c>
      <c r="C330" s="28" t="s">
        <v>272</v>
      </c>
      <c r="D330" s="29" t="s">
        <v>39</v>
      </c>
      <c r="E330" s="28"/>
      <c r="F330" s="30"/>
      <c r="G330" s="31" t="s">
        <v>279</v>
      </c>
      <c r="H330" s="108"/>
    </row>
    <row r="331" spans="2:8" ht="12.75">
      <c r="B331" s="27" t="s">
        <v>216</v>
      </c>
      <c r="C331" s="28" t="s">
        <v>272</v>
      </c>
      <c r="D331" s="29" t="s">
        <v>41</v>
      </c>
      <c r="E331" s="28"/>
      <c r="F331" s="30"/>
      <c r="G331" s="31" t="s">
        <v>280</v>
      </c>
      <c r="H331" s="108"/>
    </row>
    <row r="332" spans="2:8" ht="12.75">
      <c r="B332" s="27" t="s">
        <v>216</v>
      </c>
      <c r="C332" s="28" t="s">
        <v>272</v>
      </c>
      <c r="D332" s="29" t="s">
        <v>46</v>
      </c>
      <c r="E332" s="28"/>
      <c r="F332" s="30"/>
      <c r="G332" s="31" t="s">
        <v>281</v>
      </c>
      <c r="H332" s="108"/>
    </row>
    <row r="333" spans="2:8" ht="12.75">
      <c r="B333" s="27" t="s">
        <v>216</v>
      </c>
      <c r="C333" s="28" t="s">
        <v>272</v>
      </c>
      <c r="D333" s="29" t="s">
        <v>50</v>
      </c>
      <c r="E333" s="28"/>
      <c r="F333" s="30"/>
      <c r="G333" s="31" t="s">
        <v>282</v>
      </c>
      <c r="H333" s="108"/>
    </row>
    <row r="334" spans="2:8" ht="12.75">
      <c r="B334" s="27" t="s">
        <v>216</v>
      </c>
      <c r="C334" s="28" t="s">
        <v>272</v>
      </c>
      <c r="D334" s="29" t="s">
        <v>61</v>
      </c>
      <c r="E334" s="28"/>
      <c r="F334" s="30"/>
      <c r="G334" s="31" t="s">
        <v>283</v>
      </c>
      <c r="H334" s="108"/>
    </row>
    <row r="335" spans="2:8" ht="12.75">
      <c r="B335" s="27" t="s">
        <v>216</v>
      </c>
      <c r="C335" s="28" t="s">
        <v>272</v>
      </c>
      <c r="D335" s="29" t="s">
        <v>64</v>
      </c>
      <c r="E335" s="28"/>
      <c r="F335" s="30"/>
      <c r="G335" s="31" t="s">
        <v>284</v>
      </c>
      <c r="H335" s="108"/>
    </row>
    <row r="336" spans="2:8" ht="12.75">
      <c r="B336" s="27" t="s">
        <v>216</v>
      </c>
      <c r="C336" s="28" t="s">
        <v>272</v>
      </c>
      <c r="D336" s="29" t="s">
        <v>59</v>
      </c>
      <c r="E336" s="28"/>
      <c r="F336" s="30"/>
      <c r="G336" s="31" t="s">
        <v>247</v>
      </c>
      <c r="H336" s="108"/>
    </row>
    <row r="337" spans="2:8" ht="12.75">
      <c r="B337" s="16" t="s">
        <v>216</v>
      </c>
      <c r="C337" s="17" t="s">
        <v>285</v>
      </c>
      <c r="D337" s="58"/>
      <c r="E337" s="59"/>
      <c r="F337" s="60"/>
      <c r="G337" s="20" t="s">
        <v>286</v>
      </c>
      <c r="H337" s="106">
        <f>SUM(H338:H344)</f>
        <v>0</v>
      </c>
    </row>
    <row r="338" spans="2:8" ht="12.75">
      <c r="B338" s="27" t="s">
        <v>216</v>
      </c>
      <c r="C338" s="28" t="s">
        <v>285</v>
      </c>
      <c r="D338" s="29" t="s">
        <v>20</v>
      </c>
      <c r="E338" s="28"/>
      <c r="F338" s="30"/>
      <c r="G338" s="31" t="s">
        <v>287</v>
      </c>
      <c r="H338" s="108"/>
    </row>
    <row r="339" spans="2:8" ht="12.75">
      <c r="B339" s="27" t="s">
        <v>216</v>
      </c>
      <c r="C339" s="28" t="s">
        <v>285</v>
      </c>
      <c r="D339" s="29" t="s">
        <v>23</v>
      </c>
      <c r="E339" s="28"/>
      <c r="F339" s="30"/>
      <c r="G339" s="31" t="s">
        <v>288</v>
      </c>
      <c r="H339" s="108"/>
    </row>
    <row r="340" spans="2:8" ht="12.75">
      <c r="B340" s="27" t="s">
        <v>216</v>
      </c>
      <c r="C340" s="28" t="s">
        <v>285</v>
      </c>
      <c r="D340" s="29" t="s">
        <v>27</v>
      </c>
      <c r="E340" s="28"/>
      <c r="F340" s="30"/>
      <c r="G340" s="31" t="s">
        <v>289</v>
      </c>
      <c r="H340" s="108"/>
    </row>
    <row r="341" spans="2:8" ht="12.75">
      <c r="B341" s="27" t="s">
        <v>216</v>
      </c>
      <c r="C341" s="28" t="s">
        <v>285</v>
      </c>
      <c r="D341" s="29" t="s">
        <v>31</v>
      </c>
      <c r="E341" s="28"/>
      <c r="F341" s="30"/>
      <c r="G341" s="31" t="s">
        <v>290</v>
      </c>
      <c r="H341" s="108"/>
    </row>
    <row r="342" spans="2:8" ht="12.75">
      <c r="B342" s="27" t="s">
        <v>216</v>
      </c>
      <c r="C342" s="28" t="s">
        <v>285</v>
      </c>
      <c r="D342" s="29" t="s">
        <v>37</v>
      </c>
      <c r="E342" s="28"/>
      <c r="F342" s="30"/>
      <c r="G342" s="31" t="s">
        <v>291</v>
      </c>
      <c r="H342" s="108"/>
    </row>
    <row r="343" spans="2:8" ht="12.75">
      <c r="B343" s="27" t="s">
        <v>216</v>
      </c>
      <c r="C343" s="28" t="s">
        <v>285</v>
      </c>
      <c r="D343" s="29" t="s">
        <v>39</v>
      </c>
      <c r="E343" s="28"/>
      <c r="F343" s="30"/>
      <c r="G343" s="31" t="s">
        <v>292</v>
      </c>
      <c r="H343" s="108"/>
    </row>
    <row r="344" spans="2:8" ht="12.75">
      <c r="B344" s="27" t="s">
        <v>216</v>
      </c>
      <c r="C344" s="28" t="s">
        <v>285</v>
      </c>
      <c r="D344" s="49">
        <v>999</v>
      </c>
      <c r="E344" s="128"/>
      <c r="F344" s="50"/>
      <c r="G344" s="31" t="s">
        <v>247</v>
      </c>
      <c r="H344" s="108"/>
    </row>
    <row r="345" spans="2:8" ht="12.75">
      <c r="B345" s="16" t="s">
        <v>216</v>
      </c>
      <c r="C345" s="61">
        <v>10</v>
      </c>
      <c r="D345" s="62"/>
      <c r="E345" s="63"/>
      <c r="F345" s="64"/>
      <c r="G345" s="20" t="s">
        <v>293</v>
      </c>
      <c r="H345" s="106">
        <f>SUM(H346:H350)</f>
        <v>0</v>
      </c>
    </row>
    <row r="346" spans="2:8" ht="12.75">
      <c r="B346" s="27" t="s">
        <v>216</v>
      </c>
      <c r="C346" s="28" t="s">
        <v>294</v>
      </c>
      <c r="D346" s="29" t="s">
        <v>20</v>
      </c>
      <c r="E346" s="128"/>
      <c r="F346" s="50"/>
      <c r="G346" s="31" t="s">
        <v>295</v>
      </c>
      <c r="H346" s="108"/>
    </row>
    <row r="347" spans="2:8" ht="12.75">
      <c r="B347" s="27" t="s">
        <v>216</v>
      </c>
      <c r="C347" s="28" t="s">
        <v>294</v>
      </c>
      <c r="D347" s="29" t="s">
        <v>23</v>
      </c>
      <c r="E347" s="128"/>
      <c r="F347" s="50"/>
      <c r="G347" s="31" t="s">
        <v>296</v>
      </c>
      <c r="H347" s="108"/>
    </row>
    <row r="348" spans="2:8" ht="12.75">
      <c r="B348" s="27" t="s">
        <v>216</v>
      </c>
      <c r="C348" s="28" t="s">
        <v>294</v>
      </c>
      <c r="D348" s="29" t="s">
        <v>27</v>
      </c>
      <c r="E348" s="128"/>
      <c r="F348" s="50"/>
      <c r="G348" s="31" t="s">
        <v>297</v>
      </c>
      <c r="H348" s="108"/>
    </row>
    <row r="349" spans="2:8" ht="12.75">
      <c r="B349" s="27" t="s">
        <v>216</v>
      </c>
      <c r="C349" s="28" t="s">
        <v>294</v>
      </c>
      <c r="D349" s="29" t="s">
        <v>31</v>
      </c>
      <c r="E349" s="128"/>
      <c r="F349" s="50"/>
      <c r="G349" s="31" t="s">
        <v>298</v>
      </c>
      <c r="H349" s="108"/>
    </row>
    <row r="350" spans="2:8" ht="12.75">
      <c r="B350" s="27" t="s">
        <v>216</v>
      </c>
      <c r="C350" s="28" t="s">
        <v>294</v>
      </c>
      <c r="D350" s="49">
        <v>999</v>
      </c>
      <c r="E350" s="128"/>
      <c r="F350" s="50"/>
      <c r="G350" s="31" t="s">
        <v>247</v>
      </c>
      <c r="H350" s="108"/>
    </row>
    <row r="351" spans="2:8" ht="12.75">
      <c r="B351" s="16" t="s">
        <v>216</v>
      </c>
      <c r="C351" s="61">
        <v>11</v>
      </c>
      <c r="D351" s="62"/>
      <c r="E351" s="63"/>
      <c r="F351" s="64"/>
      <c r="G351" s="20" t="s">
        <v>299</v>
      </c>
      <c r="H351" s="106">
        <f>SUM(H352:H355)</f>
        <v>0</v>
      </c>
    </row>
    <row r="352" spans="2:8" ht="12.75">
      <c r="B352" s="27" t="s">
        <v>216</v>
      </c>
      <c r="C352" s="28" t="s">
        <v>300</v>
      </c>
      <c r="D352" s="29" t="s">
        <v>20</v>
      </c>
      <c r="E352" s="128"/>
      <c r="F352" s="50"/>
      <c r="G352" s="31" t="s">
        <v>301</v>
      </c>
      <c r="H352" s="108"/>
    </row>
    <row r="353" spans="2:8" ht="12.75">
      <c r="B353" s="27" t="s">
        <v>216</v>
      </c>
      <c r="C353" s="28" t="s">
        <v>300</v>
      </c>
      <c r="D353" s="29" t="s">
        <v>23</v>
      </c>
      <c r="E353" s="128"/>
      <c r="F353" s="50"/>
      <c r="G353" s="31" t="s">
        <v>302</v>
      </c>
      <c r="H353" s="108"/>
    </row>
    <row r="354" spans="2:8" ht="12.75">
      <c r="B354" s="27" t="s">
        <v>216</v>
      </c>
      <c r="C354" s="28" t="s">
        <v>300</v>
      </c>
      <c r="D354" s="29" t="s">
        <v>27</v>
      </c>
      <c r="E354" s="128"/>
      <c r="F354" s="50"/>
      <c r="G354" s="31" t="s">
        <v>303</v>
      </c>
      <c r="H354" s="108"/>
    </row>
    <row r="355" spans="2:8" ht="12.75">
      <c r="B355" s="27" t="s">
        <v>216</v>
      </c>
      <c r="C355" s="28" t="s">
        <v>300</v>
      </c>
      <c r="D355" s="49">
        <v>999</v>
      </c>
      <c r="E355" s="128"/>
      <c r="F355" s="50"/>
      <c r="G355" s="31" t="s">
        <v>247</v>
      </c>
      <c r="H355" s="108"/>
    </row>
    <row r="356" spans="2:8" ht="12.75">
      <c r="B356" s="65" t="s">
        <v>216</v>
      </c>
      <c r="C356" s="66">
        <v>12</v>
      </c>
      <c r="D356" s="62"/>
      <c r="E356" s="63"/>
      <c r="F356" s="64"/>
      <c r="G356" s="67" t="s">
        <v>304</v>
      </c>
      <c r="H356" s="106">
        <f>SUM(H357:H363)</f>
        <v>0</v>
      </c>
    </row>
    <row r="357" spans="2:8" ht="12.75">
      <c r="B357" s="27" t="s">
        <v>216</v>
      </c>
      <c r="C357" s="48">
        <v>12</v>
      </c>
      <c r="D357" s="29" t="s">
        <v>20</v>
      </c>
      <c r="E357" s="128"/>
      <c r="F357" s="50"/>
      <c r="G357" s="31" t="s">
        <v>305</v>
      </c>
      <c r="H357" s="108"/>
    </row>
    <row r="358" spans="2:8" ht="12.75">
      <c r="B358" s="27" t="s">
        <v>216</v>
      </c>
      <c r="C358" s="48">
        <v>12</v>
      </c>
      <c r="D358" s="29" t="s">
        <v>23</v>
      </c>
      <c r="E358" s="128"/>
      <c r="F358" s="50"/>
      <c r="G358" s="31" t="s">
        <v>306</v>
      </c>
      <c r="H358" s="108"/>
    </row>
    <row r="359" spans="2:8" ht="12.75">
      <c r="B359" s="27" t="s">
        <v>216</v>
      </c>
      <c r="C359" s="48">
        <v>12</v>
      </c>
      <c r="D359" s="29" t="s">
        <v>27</v>
      </c>
      <c r="E359" s="128"/>
      <c r="F359" s="50"/>
      <c r="G359" s="31" t="s">
        <v>307</v>
      </c>
      <c r="H359" s="108"/>
    </row>
    <row r="360" spans="2:8" ht="12.75">
      <c r="B360" s="27" t="s">
        <v>216</v>
      </c>
      <c r="C360" s="48">
        <v>12</v>
      </c>
      <c r="D360" s="29" t="s">
        <v>31</v>
      </c>
      <c r="E360" s="128"/>
      <c r="F360" s="50"/>
      <c r="G360" s="31" t="s">
        <v>308</v>
      </c>
      <c r="H360" s="108"/>
    </row>
    <row r="361" spans="2:8" ht="12.75">
      <c r="B361" s="27" t="s">
        <v>216</v>
      </c>
      <c r="C361" s="48">
        <v>12</v>
      </c>
      <c r="D361" s="29" t="s">
        <v>37</v>
      </c>
      <c r="E361" s="128"/>
      <c r="F361" s="50"/>
      <c r="G361" s="31" t="s">
        <v>309</v>
      </c>
      <c r="H361" s="108"/>
    </row>
    <row r="362" spans="2:8" ht="12.75">
      <c r="B362" s="27" t="s">
        <v>216</v>
      </c>
      <c r="C362" s="48">
        <v>12</v>
      </c>
      <c r="D362" s="29" t="s">
        <v>39</v>
      </c>
      <c r="E362" s="128"/>
      <c r="F362" s="50"/>
      <c r="G362" s="31" t="s">
        <v>310</v>
      </c>
      <c r="H362" s="108"/>
    </row>
    <row r="363" spans="2:8" ht="12.75">
      <c r="B363" s="27" t="s">
        <v>216</v>
      </c>
      <c r="C363" s="48">
        <v>12</v>
      </c>
      <c r="D363" s="49">
        <v>999</v>
      </c>
      <c r="E363" s="128"/>
      <c r="F363" s="50"/>
      <c r="G363" s="31" t="s">
        <v>247</v>
      </c>
      <c r="H363" s="108"/>
    </row>
    <row r="364" spans="2:8" ht="12.75">
      <c r="B364" s="68"/>
      <c r="C364" s="69"/>
      <c r="D364" s="70"/>
      <c r="E364" s="69"/>
      <c r="F364" s="71"/>
      <c r="G364" s="68"/>
      <c r="H364" s="108"/>
    </row>
    <row r="365" spans="2:8" ht="12.75">
      <c r="B365" s="11" t="s">
        <v>311</v>
      </c>
      <c r="C365" s="72"/>
      <c r="D365" s="73"/>
      <c r="E365" s="72"/>
      <c r="F365" s="74"/>
      <c r="G365" s="15" t="s">
        <v>312</v>
      </c>
      <c r="H365" s="110">
        <f>SUM(H366+H368)</f>
        <v>0</v>
      </c>
    </row>
    <row r="366" spans="2:8" ht="12.75">
      <c r="B366" s="75">
        <v>23</v>
      </c>
      <c r="C366" s="17" t="s">
        <v>2</v>
      </c>
      <c r="D366" s="62"/>
      <c r="E366" s="63"/>
      <c r="F366" s="64"/>
      <c r="G366" s="20" t="s">
        <v>313</v>
      </c>
      <c r="H366" s="106">
        <f>SUM(H367:H367)</f>
        <v>0</v>
      </c>
    </row>
    <row r="367" spans="2:8" ht="12.75">
      <c r="B367" s="47">
        <v>23</v>
      </c>
      <c r="C367" s="28" t="s">
        <v>2</v>
      </c>
      <c r="D367" s="29" t="s">
        <v>31</v>
      </c>
      <c r="E367" s="128"/>
      <c r="F367" s="50"/>
      <c r="G367" s="31" t="s">
        <v>314</v>
      </c>
      <c r="H367" s="108"/>
    </row>
    <row r="368" spans="2:8" ht="12.75">
      <c r="B368" s="75">
        <v>23</v>
      </c>
      <c r="C368" s="17" t="s">
        <v>4</v>
      </c>
      <c r="D368" s="62"/>
      <c r="E368" s="63"/>
      <c r="F368" s="64"/>
      <c r="G368" s="20" t="s">
        <v>313</v>
      </c>
      <c r="H368" s="106">
        <f>SUM(H369:H371)</f>
        <v>0</v>
      </c>
    </row>
    <row r="369" spans="2:8" ht="12.75">
      <c r="B369" s="47">
        <v>23</v>
      </c>
      <c r="C369" s="28" t="s">
        <v>4</v>
      </c>
      <c r="D369" s="29" t="s">
        <v>20</v>
      </c>
      <c r="E369" s="128"/>
      <c r="F369" s="50"/>
      <c r="G369" s="31" t="s">
        <v>538</v>
      </c>
      <c r="H369" s="108"/>
    </row>
    <row r="370" spans="2:8" ht="12.75">
      <c r="B370" s="47">
        <v>23</v>
      </c>
      <c r="C370" s="28" t="s">
        <v>4</v>
      </c>
      <c r="D370" s="29" t="s">
        <v>23</v>
      </c>
      <c r="E370" s="128"/>
      <c r="F370" s="50"/>
      <c r="G370" s="31" t="s">
        <v>539</v>
      </c>
      <c r="H370" s="108"/>
    </row>
    <row r="371" spans="2:8" ht="12.75">
      <c r="B371" s="47">
        <v>23</v>
      </c>
      <c r="C371" s="28" t="s">
        <v>4</v>
      </c>
      <c r="D371" s="29" t="s">
        <v>27</v>
      </c>
      <c r="E371" s="128"/>
      <c r="F371" s="50"/>
      <c r="G371" s="228" t="s">
        <v>540</v>
      </c>
      <c r="H371" s="108"/>
    </row>
    <row r="372" spans="2:8" ht="12.75">
      <c r="B372" s="68"/>
      <c r="C372" s="76"/>
      <c r="D372" s="77"/>
      <c r="E372" s="69"/>
      <c r="F372" s="71"/>
      <c r="G372" s="68"/>
      <c r="H372" s="108"/>
    </row>
    <row r="373" spans="2:8" ht="12.75">
      <c r="B373" s="15">
        <v>24</v>
      </c>
      <c r="C373" s="72"/>
      <c r="D373" s="13"/>
      <c r="E373" s="72"/>
      <c r="F373" s="74"/>
      <c r="G373" s="15" t="s">
        <v>315</v>
      </c>
      <c r="H373" s="110">
        <f>SUM(H374+H384+H407+H408+H409+H410)</f>
        <v>0</v>
      </c>
    </row>
    <row r="374" spans="2:8" ht="12.75">
      <c r="B374" s="75">
        <v>24</v>
      </c>
      <c r="C374" s="17" t="s">
        <v>2</v>
      </c>
      <c r="D374" s="62"/>
      <c r="E374" s="63"/>
      <c r="F374" s="64"/>
      <c r="G374" s="20" t="s">
        <v>316</v>
      </c>
      <c r="H374" s="106">
        <f>SUM(H375:H383)</f>
        <v>0</v>
      </c>
    </row>
    <row r="375" spans="2:8" ht="12.75">
      <c r="B375" s="40">
        <v>24</v>
      </c>
      <c r="C375" s="41" t="s">
        <v>2</v>
      </c>
      <c r="D375" s="39" t="s">
        <v>20</v>
      </c>
      <c r="E375" s="41"/>
      <c r="F375" s="38"/>
      <c r="G375" s="145" t="s">
        <v>317</v>
      </c>
      <c r="H375" s="107"/>
    </row>
    <row r="376" spans="2:8" ht="12.75">
      <c r="B376" s="40">
        <v>24</v>
      </c>
      <c r="C376" s="41" t="s">
        <v>2</v>
      </c>
      <c r="D376" s="39" t="s">
        <v>23</v>
      </c>
      <c r="E376" s="41"/>
      <c r="F376" s="38"/>
      <c r="G376" s="145" t="s">
        <v>318</v>
      </c>
      <c r="H376" s="107"/>
    </row>
    <row r="377" spans="2:8" ht="12.75">
      <c r="B377" s="40">
        <v>24</v>
      </c>
      <c r="C377" s="41" t="s">
        <v>2</v>
      </c>
      <c r="D377" s="39" t="s">
        <v>27</v>
      </c>
      <c r="E377" s="41"/>
      <c r="F377" s="38"/>
      <c r="G377" s="145" t="s">
        <v>319</v>
      </c>
      <c r="H377" s="107"/>
    </row>
    <row r="378" spans="2:8" ht="12.75">
      <c r="B378" s="40">
        <v>24</v>
      </c>
      <c r="C378" s="41" t="s">
        <v>2</v>
      </c>
      <c r="D378" s="39" t="s">
        <v>31</v>
      </c>
      <c r="E378" s="41"/>
      <c r="F378" s="38"/>
      <c r="G378" s="145" t="s">
        <v>320</v>
      </c>
      <c r="H378" s="107"/>
    </row>
    <row r="379" spans="2:8" ht="12.75">
      <c r="B379" s="40">
        <v>24</v>
      </c>
      <c r="C379" s="41" t="s">
        <v>2</v>
      </c>
      <c r="D379" s="39" t="s">
        <v>37</v>
      </c>
      <c r="E379" s="41"/>
      <c r="F379" s="38"/>
      <c r="G379" s="145" t="s">
        <v>321</v>
      </c>
      <c r="H379" s="107"/>
    </row>
    <row r="380" spans="2:8" ht="12.75">
      <c r="B380" s="40">
        <v>24</v>
      </c>
      <c r="C380" s="41" t="s">
        <v>2</v>
      </c>
      <c r="D380" s="39" t="s">
        <v>39</v>
      </c>
      <c r="E380" s="41"/>
      <c r="F380" s="38"/>
      <c r="G380" s="145" t="s">
        <v>322</v>
      </c>
      <c r="H380" s="107"/>
    </row>
    <row r="381" spans="2:8" ht="12.75">
      <c r="B381" s="40">
        <v>24</v>
      </c>
      <c r="C381" s="41" t="s">
        <v>2</v>
      </c>
      <c r="D381" s="39" t="s">
        <v>41</v>
      </c>
      <c r="E381" s="41"/>
      <c r="F381" s="38"/>
      <c r="G381" s="145" t="s">
        <v>323</v>
      </c>
      <c r="H381" s="107"/>
    </row>
    <row r="382" spans="2:8" ht="12.75">
      <c r="B382" s="40">
        <v>24</v>
      </c>
      <c r="C382" s="41" t="s">
        <v>2</v>
      </c>
      <c r="D382" s="39" t="s">
        <v>46</v>
      </c>
      <c r="E382" s="41"/>
      <c r="F382" s="38"/>
      <c r="G382" s="145" t="s">
        <v>324</v>
      </c>
      <c r="H382" s="107"/>
    </row>
    <row r="383" spans="2:8" ht="12.75">
      <c r="B383" s="40">
        <v>24</v>
      </c>
      <c r="C383" s="41" t="s">
        <v>2</v>
      </c>
      <c r="D383" s="39" t="s">
        <v>59</v>
      </c>
      <c r="E383" s="129"/>
      <c r="F383" s="130"/>
      <c r="G383" s="79" t="s">
        <v>325</v>
      </c>
      <c r="H383" s="107"/>
    </row>
    <row r="384" spans="2:8" ht="12.75">
      <c r="B384" s="75">
        <v>24</v>
      </c>
      <c r="C384" s="17" t="s">
        <v>4</v>
      </c>
      <c r="D384" s="62"/>
      <c r="E384" s="63"/>
      <c r="F384" s="64"/>
      <c r="G384" s="20" t="s">
        <v>326</v>
      </c>
      <c r="H384" s="106">
        <f>SUM(H385+H386+H388+H391+H395+H399+H401+H402+H403)</f>
        <v>0</v>
      </c>
    </row>
    <row r="385" spans="2:8" ht="12.75">
      <c r="B385" s="40">
        <v>24</v>
      </c>
      <c r="C385" s="41" t="s">
        <v>4</v>
      </c>
      <c r="D385" s="39" t="s">
        <v>20</v>
      </c>
      <c r="E385" s="180"/>
      <c r="F385" s="82"/>
      <c r="G385" s="79" t="s">
        <v>506</v>
      </c>
      <c r="H385" s="226"/>
    </row>
    <row r="386" spans="2:8" ht="12.75">
      <c r="B386" s="40">
        <v>24</v>
      </c>
      <c r="C386" s="41" t="s">
        <v>4</v>
      </c>
      <c r="D386" s="39" t="s">
        <v>23</v>
      </c>
      <c r="E386" s="41"/>
      <c r="F386" s="82"/>
      <c r="G386" s="79" t="s">
        <v>507</v>
      </c>
      <c r="H386" s="108">
        <f>SUM(H387)</f>
        <v>0</v>
      </c>
    </row>
    <row r="387" spans="2:8" ht="12.75">
      <c r="B387" s="40">
        <v>24</v>
      </c>
      <c r="C387" s="41" t="s">
        <v>4</v>
      </c>
      <c r="D387" s="45" t="s">
        <v>23</v>
      </c>
      <c r="E387" s="119" t="s">
        <v>20</v>
      </c>
      <c r="F387" s="173"/>
      <c r="G387" s="140" t="s">
        <v>508</v>
      </c>
      <c r="H387" s="108"/>
    </row>
    <row r="388" spans="2:8" ht="12.75">
      <c r="B388" s="40">
        <v>24</v>
      </c>
      <c r="C388" s="41" t="s">
        <v>4</v>
      </c>
      <c r="D388" s="39" t="s">
        <v>510</v>
      </c>
      <c r="E388" s="41"/>
      <c r="F388" s="82"/>
      <c r="G388" s="79" t="s">
        <v>509</v>
      </c>
      <c r="H388" s="108">
        <f>SUM(H389:H390)</f>
        <v>0</v>
      </c>
    </row>
    <row r="389" spans="2:8" ht="12.75">
      <c r="B389" s="40" t="s">
        <v>327</v>
      </c>
      <c r="C389" s="41" t="s">
        <v>4</v>
      </c>
      <c r="D389" s="39" t="s">
        <v>510</v>
      </c>
      <c r="E389" s="41" t="s">
        <v>20</v>
      </c>
      <c r="F389" s="82"/>
      <c r="G389" s="138" t="s">
        <v>511</v>
      </c>
      <c r="H389" s="107"/>
    </row>
    <row r="390" spans="2:8" ht="12.75">
      <c r="B390" s="40">
        <v>24</v>
      </c>
      <c r="C390" s="41" t="s">
        <v>4</v>
      </c>
      <c r="D390" s="39" t="s">
        <v>510</v>
      </c>
      <c r="E390" s="41" t="s">
        <v>23</v>
      </c>
      <c r="F390" s="78"/>
      <c r="G390" s="138" t="s">
        <v>330</v>
      </c>
      <c r="H390" s="108"/>
    </row>
    <row r="391" spans="2:8" ht="12.75">
      <c r="B391" s="40">
        <v>24</v>
      </c>
      <c r="C391" s="41" t="s">
        <v>4</v>
      </c>
      <c r="D391" s="39" t="s">
        <v>512</v>
      </c>
      <c r="E391" s="41"/>
      <c r="F391" s="78"/>
      <c r="G391" s="79" t="s">
        <v>328</v>
      </c>
      <c r="H391" s="108">
        <f>SUM(H392:H394)</f>
        <v>0</v>
      </c>
    </row>
    <row r="392" spans="2:8" ht="12.75">
      <c r="B392" s="40">
        <v>24</v>
      </c>
      <c r="C392" s="41" t="s">
        <v>4</v>
      </c>
      <c r="D392" s="39" t="s">
        <v>512</v>
      </c>
      <c r="E392" s="41" t="s">
        <v>20</v>
      </c>
      <c r="F392" s="78"/>
      <c r="G392" s="138" t="s">
        <v>513</v>
      </c>
      <c r="H392" s="108"/>
    </row>
    <row r="393" spans="2:8" ht="12.75">
      <c r="B393" s="40">
        <v>24</v>
      </c>
      <c r="C393" s="41" t="s">
        <v>4</v>
      </c>
      <c r="D393" s="39" t="s">
        <v>512</v>
      </c>
      <c r="E393" s="41" t="s">
        <v>23</v>
      </c>
      <c r="F393" s="78"/>
      <c r="G393" s="138" t="s">
        <v>514</v>
      </c>
      <c r="H393" s="108"/>
    </row>
    <row r="394" spans="2:8" ht="12.75">
      <c r="B394" s="40">
        <v>24</v>
      </c>
      <c r="C394" s="41" t="s">
        <v>4</v>
      </c>
      <c r="D394" s="39" t="s">
        <v>512</v>
      </c>
      <c r="E394" s="41" t="s">
        <v>27</v>
      </c>
      <c r="F394" s="78"/>
      <c r="G394" s="138" t="s">
        <v>515</v>
      </c>
      <c r="H394" s="108"/>
    </row>
    <row r="395" spans="2:8" ht="12.75">
      <c r="B395" s="40" t="s">
        <v>327</v>
      </c>
      <c r="C395" s="41" t="s">
        <v>4</v>
      </c>
      <c r="D395" s="39" t="s">
        <v>516</v>
      </c>
      <c r="E395" s="41"/>
      <c r="F395" s="78"/>
      <c r="G395" s="79" t="s">
        <v>329</v>
      </c>
      <c r="H395" s="108">
        <f>SUM(H396:H398)</f>
        <v>0</v>
      </c>
    </row>
    <row r="396" spans="2:8" ht="12.75">
      <c r="B396" s="40" t="s">
        <v>327</v>
      </c>
      <c r="C396" s="41" t="s">
        <v>4</v>
      </c>
      <c r="D396" s="39" t="s">
        <v>516</v>
      </c>
      <c r="E396" s="41" t="s">
        <v>20</v>
      </c>
      <c r="F396" s="78"/>
      <c r="G396" s="138" t="s">
        <v>513</v>
      </c>
      <c r="H396" s="108"/>
    </row>
    <row r="397" spans="2:8" ht="12.75">
      <c r="B397" s="40" t="s">
        <v>327</v>
      </c>
      <c r="C397" s="41" t="s">
        <v>4</v>
      </c>
      <c r="D397" s="39" t="s">
        <v>516</v>
      </c>
      <c r="E397" s="41" t="s">
        <v>23</v>
      </c>
      <c r="F397" s="78"/>
      <c r="G397" s="138" t="s">
        <v>514</v>
      </c>
      <c r="H397" s="108"/>
    </row>
    <row r="398" spans="2:8" ht="12.75">
      <c r="B398" s="40">
        <v>24</v>
      </c>
      <c r="C398" s="41" t="s">
        <v>4</v>
      </c>
      <c r="D398" s="39" t="s">
        <v>516</v>
      </c>
      <c r="E398" s="41" t="s">
        <v>27</v>
      </c>
      <c r="F398" s="78"/>
      <c r="G398" s="138" t="s">
        <v>515</v>
      </c>
      <c r="H398" s="108"/>
    </row>
    <row r="399" spans="2:8" ht="12.75">
      <c r="B399" s="40">
        <v>24</v>
      </c>
      <c r="C399" s="41" t="s">
        <v>4</v>
      </c>
      <c r="D399" s="39" t="s">
        <v>517</v>
      </c>
      <c r="E399" s="41"/>
      <c r="F399" s="78"/>
      <c r="G399" s="79" t="s">
        <v>518</v>
      </c>
      <c r="H399" s="108">
        <f>SUM(H400)</f>
        <v>0</v>
      </c>
    </row>
    <row r="400" spans="2:8" ht="12.75">
      <c r="B400" s="40" t="s">
        <v>327</v>
      </c>
      <c r="C400" s="41" t="s">
        <v>4</v>
      </c>
      <c r="D400" s="39" t="s">
        <v>517</v>
      </c>
      <c r="E400" s="41" t="s">
        <v>20</v>
      </c>
      <c r="F400" s="78"/>
      <c r="G400" s="138" t="s">
        <v>519</v>
      </c>
      <c r="H400" s="108"/>
    </row>
    <row r="401" spans="2:8" ht="12.75">
      <c r="B401" s="40">
        <v>24</v>
      </c>
      <c r="C401" s="41" t="s">
        <v>4</v>
      </c>
      <c r="D401" s="39" t="s">
        <v>520</v>
      </c>
      <c r="E401" s="41"/>
      <c r="F401" s="78"/>
      <c r="G401" s="79" t="s">
        <v>331</v>
      </c>
      <c r="H401" s="108"/>
    </row>
    <row r="402" spans="2:8" ht="12.75">
      <c r="B402" s="40">
        <v>24</v>
      </c>
      <c r="C402" s="41" t="s">
        <v>4</v>
      </c>
      <c r="D402" s="39" t="s">
        <v>496</v>
      </c>
      <c r="E402" s="41"/>
      <c r="F402" s="78"/>
      <c r="G402" s="79" t="s">
        <v>521</v>
      </c>
      <c r="H402" s="108"/>
    </row>
    <row r="403" spans="2:8" ht="12.75">
      <c r="B403" s="40">
        <v>24</v>
      </c>
      <c r="C403" s="41" t="s">
        <v>4</v>
      </c>
      <c r="D403" s="39" t="s">
        <v>403</v>
      </c>
      <c r="E403" s="41"/>
      <c r="F403" s="78"/>
      <c r="G403" s="79" t="s">
        <v>522</v>
      </c>
      <c r="H403" s="108">
        <f>SUM(H404:H406)</f>
        <v>0</v>
      </c>
    </row>
    <row r="404" spans="2:8" ht="12.75">
      <c r="B404" s="40">
        <v>24</v>
      </c>
      <c r="C404" s="41" t="s">
        <v>4</v>
      </c>
      <c r="D404" s="39" t="s">
        <v>403</v>
      </c>
      <c r="E404" s="41" t="s">
        <v>20</v>
      </c>
      <c r="F404" s="78"/>
      <c r="G404" s="138" t="s">
        <v>523</v>
      </c>
      <c r="H404" s="108"/>
    </row>
    <row r="405" spans="2:8" ht="12.75">
      <c r="B405" s="40">
        <v>24</v>
      </c>
      <c r="C405" s="41" t="s">
        <v>4</v>
      </c>
      <c r="D405" s="39" t="s">
        <v>403</v>
      </c>
      <c r="E405" s="41" t="s">
        <v>23</v>
      </c>
      <c r="F405" s="78"/>
      <c r="G405" s="138" t="s">
        <v>524</v>
      </c>
      <c r="H405" s="108"/>
    </row>
    <row r="406" spans="2:8" ht="12.75">
      <c r="B406" s="120" t="s">
        <v>327</v>
      </c>
      <c r="C406" s="119" t="s">
        <v>4</v>
      </c>
      <c r="D406" s="39" t="s">
        <v>403</v>
      </c>
      <c r="E406" s="119" t="s">
        <v>27</v>
      </c>
      <c r="F406" s="131"/>
      <c r="G406" s="140" t="s">
        <v>525</v>
      </c>
      <c r="H406" s="108"/>
    </row>
    <row r="407" spans="2:8" ht="12.75">
      <c r="B407" s="16">
        <v>24</v>
      </c>
      <c r="C407" s="17" t="s">
        <v>5</v>
      </c>
      <c r="D407" s="62"/>
      <c r="E407" s="63"/>
      <c r="F407" s="64"/>
      <c r="G407" s="20" t="s">
        <v>332</v>
      </c>
      <c r="H407" s="106"/>
    </row>
    <row r="408" spans="2:8" ht="12.75">
      <c r="B408" s="16">
        <v>24</v>
      </c>
      <c r="C408" s="17" t="s">
        <v>248</v>
      </c>
      <c r="D408" s="62"/>
      <c r="E408" s="63"/>
      <c r="F408" s="64"/>
      <c r="G408" s="20" t="s">
        <v>333</v>
      </c>
      <c r="H408" s="106"/>
    </row>
    <row r="409" spans="2:8" ht="12.75">
      <c r="B409" s="16">
        <v>24</v>
      </c>
      <c r="C409" s="17" t="s">
        <v>258</v>
      </c>
      <c r="D409" s="62"/>
      <c r="E409" s="63"/>
      <c r="F409" s="64"/>
      <c r="G409" s="20" t="s">
        <v>334</v>
      </c>
      <c r="H409" s="106"/>
    </row>
    <row r="410" spans="2:8" ht="12.75">
      <c r="B410" s="16">
        <v>24</v>
      </c>
      <c r="C410" s="17" t="s">
        <v>267</v>
      </c>
      <c r="D410" s="62"/>
      <c r="E410" s="63"/>
      <c r="F410" s="64"/>
      <c r="G410" s="20" t="s">
        <v>335</v>
      </c>
      <c r="H410" s="106"/>
    </row>
    <row r="411" spans="2:8" ht="12.75">
      <c r="B411" s="52"/>
      <c r="C411" s="76"/>
      <c r="D411" s="77"/>
      <c r="E411" s="69"/>
      <c r="F411" s="71"/>
      <c r="G411" s="68"/>
      <c r="H411" s="108"/>
    </row>
    <row r="412" spans="2:8" ht="12.75">
      <c r="B412" s="15">
        <v>25</v>
      </c>
      <c r="C412" s="72"/>
      <c r="D412" s="13"/>
      <c r="E412" s="177"/>
      <c r="F412" s="74"/>
      <c r="G412" s="15" t="s">
        <v>336</v>
      </c>
      <c r="H412" s="110">
        <f>SUM(H413:H413)</f>
        <v>0</v>
      </c>
    </row>
    <row r="413" spans="2:8" ht="12.75">
      <c r="B413" s="75">
        <v>25</v>
      </c>
      <c r="C413" s="17" t="s">
        <v>2</v>
      </c>
      <c r="D413" s="62"/>
      <c r="E413" s="63"/>
      <c r="F413" s="64"/>
      <c r="G413" s="20" t="s">
        <v>337</v>
      </c>
      <c r="H413" s="106"/>
    </row>
    <row r="414" spans="2:8" ht="12.75">
      <c r="B414" s="68"/>
      <c r="C414" s="53"/>
      <c r="D414" s="80"/>
      <c r="E414" s="81"/>
      <c r="F414" s="82"/>
      <c r="G414" s="56"/>
      <c r="H414" s="108"/>
    </row>
    <row r="415" spans="2:8" ht="13.5" thickBot="1">
      <c r="B415" s="15">
        <v>26</v>
      </c>
      <c r="C415" s="83"/>
      <c r="D415" s="13"/>
      <c r="E415" s="72"/>
      <c r="F415" s="74"/>
      <c r="G415" s="15" t="s">
        <v>339</v>
      </c>
      <c r="H415" s="110">
        <f>SUM(H416:H418)</f>
        <v>0</v>
      </c>
    </row>
    <row r="416" spans="2:8" ht="13.5" thickBot="1">
      <c r="B416" s="75" t="s">
        <v>340</v>
      </c>
      <c r="C416" s="132" t="s">
        <v>2</v>
      </c>
      <c r="D416" s="18"/>
      <c r="E416" s="17"/>
      <c r="F416" s="19"/>
      <c r="G416" s="146" t="s">
        <v>341</v>
      </c>
      <c r="H416" s="227"/>
    </row>
    <row r="417" spans="2:8" ht="12.75">
      <c r="B417" s="75">
        <v>26</v>
      </c>
      <c r="C417" s="133" t="s">
        <v>3</v>
      </c>
      <c r="D417" s="134"/>
      <c r="E417" s="135"/>
      <c r="F417" s="136"/>
      <c r="G417" s="20" t="s">
        <v>342</v>
      </c>
      <c r="H417" s="227"/>
    </row>
    <row r="418" spans="2:8" ht="12.75">
      <c r="B418" s="75">
        <v>26</v>
      </c>
      <c r="C418" s="17" t="s">
        <v>5</v>
      </c>
      <c r="D418" s="62"/>
      <c r="E418" s="63"/>
      <c r="F418" s="64"/>
      <c r="G418" s="20" t="s">
        <v>343</v>
      </c>
      <c r="H418" s="106">
        <f>SUM(H419:H420)</f>
        <v>0</v>
      </c>
    </row>
    <row r="419" spans="2:8" ht="12.75">
      <c r="B419" s="40" t="s">
        <v>340</v>
      </c>
      <c r="C419" s="41" t="s">
        <v>5</v>
      </c>
      <c r="D419" s="39" t="s">
        <v>20</v>
      </c>
      <c r="E419" s="69"/>
      <c r="F419" s="71"/>
      <c r="G419" s="147" t="s">
        <v>344</v>
      </c>
      <c r="H419" s="108"/>
    </row>
    <row r="420" spans="2:8" ht="12.75">
      <c r="B420" s="40" t="s">
        <v>340</v>
      </c>
      <c r="C420" s="41" t="s">
        <v>5</v>
      </c>
      <c r="D420" s="39" t="s">
        <v>59</v>
      </c>
      <c r="E420" s="69"/>
      <c r="F420" s="71"/>
      <c r="G420" s="147" t="s">
        <v>345</v>
      </c>
      <c r="H420" s="108"/>
    </row>
    <row r="421" spans="2:8" ht="12.75">
      <c r="B421" s="68"/>
      <c r="C421" s="53"/>
      <c r="D421" s="70"/>
      <c r="E421" s="69"/>
      <c r="F421" s="71"/>
      <c r="G421" s="68"/>
      <c r="H421" s="108"/>
    </row>
    <row r="422" spans="2:8" ht="12.75">
      <c r="B422" s="15">
        <v>29</v>
      </c>
      <c r="C422" s="12"/>
      <c r="D422" s="73"/>
      <c r="E422" s="72"/>
      <c r="F422" s="74"/>
      <c r="G422" s="15" t="s">
        <v>346</v>
      </c>
      <c r="H422" s="110">
        <f>SUM(H423+H424+H425+H426+H427+H431+H434+H437)</f>
        <v>0</v>
      </c>
    </row>
    <row r="423" spans="2:8" ht="12.75">
      <c r="B423" s="75">
        <v>29</v>
      </c>
      <c r="C423" s="17" t="s">
        <v>2</v>
      </c>
      <c r="D423" s="62"/>
      <c r="E423" s="63"/>
      <c r="F423" s="64"/>
      <c r="G423" s="20" t="s">
        <v>347</v>
      </c>
      <c r="H423" s="106"/>
    </row>
    <row r="424" spans="2:8" ht="12.75">
      <c r="B424" s="75">
        <v>29</v>
      </c>
      <c r="C424" s="17" t="s">
        <v>3</v>
      </c>
      <c r="D424" s="62"/>
      <c r="E424" s="63"/>
      <c r="F424" s="64"/>
      <c r="G424" s="20" t="s">
        <v>348</v>
      </c>
      <c r="H424" s="106"/>
    </row>
    <row r="425" spans="2:8" ht="12.75">
      <c r="B425" s="75">
        <v>29</v>
      </c>
      <c r="C425" s="17" t="s">
        <v>4</v>
      </c>
      <c r="D425" s="62"/>
      <c r="E425" s="63"/>
      <c r="F425" s="64"/>
      <c r="G425" s="20" t="s">
        <v>349</v>
      </c>
      <c r="H425" s="106"/>
    </row>
    <row r="426" spans="2:8" ht="12.75">
      <c r="B426" s="75">
        <v>29</v>
      </c>
      <c r="C426" s="17" t="s">
        <v>5</v>
      </c>
      <c r="D426" s="62"/>
      <c r="E426" s="63"/>
      <c r="F426" s="64"/>
      <c r="G426" s="20" t="s">
        <v>350</v>
      </c>
      <c r="H426" s="106"/>
    </row>
    <row r="427" spans="2:8" ht="12.75">
      <c r="B427" s="75">
        <v>29</v>
      </c>
      <c r="C427" s="17" t="s">
        <v>248</v>
      </c>
      <c r="D427" s="62"/>
      <c r="E427" s="63"/>
      <c r="F427" s="64"/>
      <c r="G427" s="20" t="s">
        <v>351</v>
      </c>
      <c r="H427" s="106">
        <f>SUM(H428:H430)</f>
        <v>0</v>
      </c>
    </row>
    <row r="428" spans="2:8" ht="12.75">
      <c r="B428" s="47">
        <v>29</v>
      </c>
      <c r="C428" s="28" t="s">
        <v>248</v>
      </c>
      <c r="D428" s="29" t="s">
        <v>20</v>
      </c>
      <c r="E428" s="128"/>
      <c r="F428" s="50"/>
      <c r="G428" s="31" t="s">
        <v>352</v>
      </c>
      <c r="H428" s="108"/>
    </row>
    <row r="429" spans="2:8" ht="12.75">
      <c r="B429" s="47">
        <v>29</v>
      </c>
      <c r="C429" s="28" t="s">
        <v>248</v>
      </c>
      <c r="D429" s="29" t="s">
        <v>23</v>
      </c>
      <c r="E429" s="128"/>
      <c r="F429" s="50"/>
      <c r="G429" s="31" t="s">
        <v>353</v>
      </c>
      <c r="H429" s="108"/>
    </row>
    <row r="430" spans="2:8" ht="12.75">
      <c r="B430" s="47">
        <v>29</v>
      </c>
      <c r="C430" s="28" t="s">
        <v>248</v>
      </c>
      <c r="D430" s="29" t="s">
        <v>59</v>
      </c>
      <c r="E430" s="128"/>
      <c r="F430" s="50"/>
      <c r="G430" s="31" t="s">
        <v>208</v>
      </c>
      <c r="H430" s="108"/>
    </row>
    <row r="431" spans="2:8" ht="12.75">
      <c r="B431" s="75">
        <v>29</v>
      </c>
      <c r="C431" s="17" t="s">
        <v>258</v>
      </c>
      <c r="D431" s="62"/>
      <c r="E431" s="63"/>
      <c r="F431" s="64"/>
      <c r="G431" s="20" t="s">
        <v>354</v>
      </c>
      <c r="H431" s="106">
        <f>SUM(H432:H433)</f>
        <v>0</v>
      </c>
    </row>
    <row r="432" spans="2:8" ht="12.75">
      <c r="B432" s="47">
        <v>29</v>
      </c>
      <c r="C432" s="28" t="s">
        <v>258</v>
      </c>
      <c r="D432" s="29" t="s">
        <v>20</v>
      </c>
      <c r="E432" s="128"/>
      <c r="F432" s="50"/>
      <c r="G432" s="31" t="s">
        <v>355</v>
      </c>
      <c r="H432" s="108"/>
    </row>
    <row r="433" spans="2:8" ht="12.75">
      <c r="B433" s="47">
        <v>29</v>
      </c>
      <c r="C433" s="28" t="s">
        <v>258</v>
      </c>
      <c r="D433" s="29" t="s">
        <v>23</v>
      </c>
      <c r="E433" s="128"/>
      <c r="F433" s="50"/>
      <c r="G433" s="31" t="s">
        <v>356</v>
      </c>
      <c r="H433" s="108"/>
    </row>
    <row r="434" spans="2:8" ht="12.75">
      <c r="B434" s="75">
        <v>29</v>
      </c>
      <c r="C434" s="17" t="s">
        <v>267</v>
      </c>
      <c r="D434" s="62"/>
      <c r="E434" s="63"/>
      <c r="F434" s="64"/>
      <c r="G434" s="20" t="s">
        <v>357</v>
      </c>
      <c r="H434" s="106">
        <f>SUM(H435:H436)</f>
        <v>0</v>
      </c>
    </row>
    <row r="435" spans="2:8" ht="12.75">
      <c r="B435" s="47">
        <v>29</v>
      </c>
      <c r="C435" s="28" t="s">
        <v>267</v>
      </c>
      <c r="D435" s="29" t="s">
        <v>20</v>
      </c>
      <c r="E435" s="128"/>
      <c r="F435" s="50"/>
      <c r="G435" s="31" t="s">
        <v>358</v>
      </c>
      <c r="H435" s="108"/>
    </row>
    <row r="436" spans="2:8" ht="12.75">
      <c r="B436" s="47">
        <v>29</v>
      </c>
      <c r="C436" s="28" t="s">
        <v>267</v>
      </c>
      <c r="D436" s="29" t="s">
        <v>23</v>
      </c>
      <c r="E436" s="128"/>
      <c r="F436" s="50"/>
      <c r="G436" s="31" t="s">
        <v>359</v>
      </c>
      <c r="H436" s="108"/>
    </row>
    <row r="437" spans="2:8" ht="12.75">
      <c r="B437" s="75">
        <v>29</v>
      </c>
      <c r="C437" s="17" t="s">
        <v>338</v>
      </c>
      <c r="D437" s="18"/>
      <c r="E437" s="63"/>
      <c r="F437" s="64"/>
      <c r="G437" s="20" t="s">
        <v>360</v>
      </c>
      <c r="H437" s="106"/>
    </row>
    <row r="438" spans="2:8" ht="12.75">
      <c r="B438" s="68"/>
      <c r="C438" s="53"/>
      <c r="D438" s="70"/>
      <c r="E438" s="69"/>
      <c r="F438" s="71"/>
      <c r="G438" s="68"/>
      <c r="H438" s="108"/>
    </row>
    <row r="439" spans="2:8" ht="12.75">
      <c r="B439" s="15">
        <v>30</v>
      </c>
      <c r="C439" s="12"/>
      <c r="D439" s="73"/>
      <c r="E439" s="72"/>
      <c r="F439" s="74"/>
      <c r="G439" s="15" t="s">
        <v>361</v>
      </c>
      <c r="H439" s="110">
        <f>SUM(H440+H447+H448+H449)</f>
        <v>0</v>
      </c>
    </row>
    <row r="440" spans="2:8" ht="12.75">
      <c r="B440" s="75">
        <v>30</v>
      </c>
      <c r="C440" s="17" t="s">
        <v>2</v>
      </c>
      <c r="D440" s="62"/>
      <c r="E440" s="63"/>
      <c r="F440" s="64"/>
      <c r="G440" s="20" t="s">
        <v>362</v>
      </c>
      <c r="H440" s="106">
        <f>SUM(H441:H446)</f>
        <v>0</v>
      </c>
    </row>
    <row r="441" spans="2:8" ht="12.75">
      <c r="B441" s="47">
        <v>30</v>
      </c>
      <c r="C441" s="28" t="s">
        <v>2</v>
      </c>
      <c r="D441" s="29" t="s">
        <v>20</v>
      </c>
      <c r="E441" s="128"/>
      <c r="F441" s="50"/>
      <c r="G441" s="31" t="s">
        <v>363</v>
      </c>
      <c r="H441" s="108"/>
    </row>
    <row r="442" spans="2:8" ht="12.75">
      <c r="B442" s="47">
        <v>30</v>
      </c>
      <c r="C442" s="28" t="s">
        <v>2</v>
      </c>
      <c r="D442" s="29" t="s">
        <v>23</v>
      </c>
      <c r="E442" s="128"/>
      <c r="F442" s="50"/>
      <c r="G442" s="31" t="s">
        <v>364</v>
      </c>
      <c r="H442" s="108"/>
    </row>
    <row r="443" spans="2:8" ht="12.75">
      <c r="B443" s="47">
        <v>30</v>
      </c>
      <c r="C443" s="28" t="s">
        <v>2</v>
      </c>
      <c r="D443" s="29" t="s">
        <v>27</v>
      </c>
      <c r="E443" s="128"/>
      <c r="F443" s="50"/>
      <c r="G443" s="31" t="s">
        <v>365</v>
      </c>
      <c r="H443" s="108"/>
    </row>
    <row r="444" spans="2:8" ht="12.75">
      <c r="B444" s="47">
        <v>30</v>
      </c>
      <c r="C444" s="28" t="s">
        <v>2</v>
      </c>
      <c r="D444" s="29" t="s">
        <v>31</v>
      </c>
      <c r="E444" s="128"/>
      <c r="F444" s="50"/>
      <c r="G444" s="31" t="s">
        <v>366</v>
      </c>
      <c r="H444" s="108"/>
    </row>
    <row r="445" spans="2:8" ht="12.75">
      <c r="B445" s="47">
        <v>30</v>
      </c>
      <c r="C445" s="28" t="s">
        <v>2</v>
      </c>
      <c r="D445" s="29" t="s">
        <v>37</v>
      </c>
      <c r="E445" s="128"/>
      <c r="F445" s="50"/>
      <c r="G445" s="31" t="s">
        <v>367</v>
      </c>
      <c r="H445" s="108"/>
    </row>
    <row r="446" spans="2:8" ht="12.75">
      <c r="B446" s="47">
        <v>30</v>
      </c>
      <c r="C446" s="28" t="s">
        <v>2</v>
      </c>
      <c r="D446" s="29" t="s">
        <v>59</v>
      </c>
      <c r="E446" s="128"/>
      <c r="F446" s="50"/>
      <c r="G446" s="31" t="s">
        <v>247</v>
      </c>
      <c r="H446" s="108"/>
    </row>
    <row r="447" spans="2:8" ht="12.75">
      <c r="B447" s="75">
        <v>30</v>
      </c>
      <c r="C447" s="17" t="s">
        <v>3</v>
      </c>
      <c r="D447" s="62"/>
      <c r="E447" s="63"/>
      <c r="F447" s="64"/>
      <c r="G447" s="20" t="s">
        <v>368</v>
      </c>
      <c r="H447" s="106"/>
    </row>
    <row r="448" spans="2:8" ht="12.75">
      <c r="B448" s="75">
        <v>30</v>
      </c>
      <c r="C448" s="17" t="s">
        <v>4</v>
      </c>
      <c r="D448" s="18"/>
      <c r="E448" s="63"/>
      <c r="F448" s="64"/>
      <c r="G448" s="20" t="s">
        <v>369</v>
      </c>
      <c r="H448" s="106"/>
    </row>
    <row r="449" spans="2:8" ht="12.75">
      <c r="B449" s="75">
        <v>30</v>
      </c>
      <c r="C449" s="17" t="s">
        <v>338</v>
      </c>
      <c r="D449" s="18"/>
      <c r="E449" s="63"/>
      <c r="F449" s="64"/>
      <c r="G449" s="20" t="s">
        <v>370</v>
      </c>
      <c r="H449" s="106"/>
    </row>
    <row r="450" spans="2:8" ht="12.75">
      <c r="B450" s="68"/>
      <c r="C450" s="53"/>
      <c r="D450" s="70"/>
      <c r="E450" s="69"/>
      <c r="F450" s="71"/>
      <c r="G450" s="68"/>
      <c r="H450" s="108"/>
    </row>
    <row r="451" spans="2:8" ht="12.75">
      <c r="B451" s="15">
        <v>31</v>
      </c>
      <c r="C451" s="12"/>
      <c r="D451" s="73"/>
      <c r="E451" s="72"/>
      <c r="F451" s="74"/>
      <c r="G451" s="15" t="s">
        <v>371</v>
      </c>
      <c r="H451" s="110">
        <f>SUM(H452+H455+H464)</f>
        <v>0</v>
      </c>
    </row>
    <row r="452" spans="2:8" ht="12.75">
      <c r="B452" s="75">
        <v>31</v>
      </c>
      <c r="C452" s="17" t="s">
        <v>2</v>
      </c>
      <c r="D452" s="62"/>
      <c r="E452" s="63"/>
      <c r="F452" s="64"/>
      <c r="G452" s="20" t="s">
        <v>372</v>
      </c>
      <c r="H452" s="106">
        <f>SUM(H453:H454)</f>
        <v>0</v>
      </c>
    </row>
    <row r="453" spans="2:8" ht="12.75">
      <c r="B453" s="47">
        <v>31</v>
      </c>
      <c r="C453" s="28" t="s">
        <v>2</v>
      </c>
      <c r="D453" s="29" t="s">
        <v>20</v>
      </c>
      <c r="E453" s="128"/>
      <c r="F453" s="50"/>
      <c r="G453" s="31" t="s">
        <v>373</v>
      </c>
      <c r="H453" s="108"/>
    </row>
    <row r="454" spans="2:8" ht="12.75">
      <c r="B454" s="47">
        <v>31</v>
      </c>
      <c r="C454" s="28" t="s">
        <v>2</v>
      </c>
      <c r="D454" s="29" t="s">
        <v>23</v>
      </c>
      <c r="E454" s="128"/>
      <c r="F454" s="50"/>
      <c r="G454" s="31" t="s">
        <v>374</v>
      </c>
      <c r="H454" s="108"/>
    </row>
    <row r="455" spans="2:8" ht="12.75">
      <c r="B455" s="75">
        <v>31</v>
      </c>
      <c r="C455" s="17" t="s">
        <v>3</v>
      </c>
      <c r="D455" s="62"/>
      <c r="E455" s="63"/>
      <c r="F455" s="64"/>
      <c r="G455" s="20" t="s">
        <v>375</v>
      </c>
      <c r="H455" s="106">
        <f>SUM(H456:H463)</f>
        <v>0</v>
      </c>
    </row>
    <row r="456" spans="2:8" ht="12.75">
      <c r="B456" s="47">
        <v>31</v>
      </c>
      <c r="C456" s="28" t="s">
        <v>3</v>
      </c>
      <c r="D456" s="29" t="s">
        <v>20</v>
      </c>
      <c r="E456" s="128"/>
      <c r="F456" s="50"/>
      <c r="G456" s="31" t="s">
        <v>373</v>
      </c>
      <c r="H456" s="108"/>
    </row>
    <row r="457" spans="2:8" ht="12.75">
      <c r="B457" s="47">
        <v>31</v>
      </c>
      <c r="C457" s="28" t="s">
        <v>3</v>
      </c>
      <c r="D457" s="29" t="s">
        <v>23</v>
      </c>
      <c r="E457" s="128"/>
      <c r="F457" s="50"/>
      <c r="G457" s="31" t="s">
        <v>374</v>
      </c>
      <c r="H457" s="108"/>
    </row>
    <row r="458" spans="2:8" ht="12.75">
      <c r="B458" s="47">
        <v>31</v>
      </c>
      <c r="C458" s="28" t="s">
        <v>3</v>
      </c>
      <c r="D458" s="29" t="s">
        <v>27</v>
      </c>
      <c r="E458" s="128"/>
      <c r="F458" s="50"/>
      <c r="G458" s="31" t="s">
        <v>376</v>
      </c>
      <c r="H458" s="108"/>
    </row>
    <row r="459" spans="2:8" ht="12.75">
      <c r="B459" s="47">
        <v>31</v>
      </c>
      <c r="C459" s="28" t="s">
        <v>3</v>
      </c>
      <c r="D459" s="29" t="s">
        <v>31</v>
      </c>
      <c r="E459" s="128"/>
      <c r="F459" s="50"/>
      <c r="G459" s="31" t="s">
        <v>377</v>
      </c>
      <c r="H459" s="108"/>
    </row>
    <row r="460" spans="2:8" ht="12.75">
      <c r="B460" s="47">
        <v>31</v>
      </c>
      <c r="C460" s="28" t="s">
        <v>3</v>
      </c>
      <c r="D460" s="29" t="s">
        <v>37</v>
      </c>
      <c r="E460" s="128"/>
      <c r="F460" s="50"/>
      <c r="G460" s="31" t="s">
        <v>378</v>
      </c>
      <c r="H460" s="108"/>
    </row>
    <row r="461" spans="2:8" ht="12.75">
      <c r="B461" s="47">
        <v>31</v>
      </c>
      <c r="C461" s="28" t="s">
        <v>3</v>
      </c>
      <c r="D461" s="29" t="s">
        <v>39</v>
      </c>
      <c r="E461" s="128"/>
      <c r="F461" s="50"/>
      <c r="G461" s="31" t="s">
        <v>379</v>
      </c>
      <c r="H461" s="108"/>
    </row>
    <row r="462" spans="2:8" ht="12.75">
      <c r="B462" s="47">
        <v>31</v>
      </c>
      <c r="C462" s="28" t="s">
        <v>3</v>
      </c>
      <c r="D462" s="29" t="s">
        <v>41</v>
      </c>
      <c r="E462" s="128"/>
      <c r="F462" s="50"/>
      <c r="G462" s="31" t="s">
        <v>380</v>
      </c>
      <c r="H462" s="108"/>
    </row>
    <row r="463" spans="2:8" ht="12.75">
      <c r="B463" s="47">
        <v>31</v>
      </c>
      <c r="C463" s="28" t="s">
        <v>3</v>
      </c>
      <c r="D463" s="29" t="s">
        <v>59</v>
      </c>
      <c r="E463" s="128"/>
      <c r="F463" s="50"/>
      <c r="G463" s="31" t="s">
        <v>381</v>
      </c>
      <c r="H463" s="108"/>
    </row>
    <row r="464" spans="2:8" ht="12.75">
      <c r="B464" s="75">
        <v>31</v>
      </c>
      <c r="C464" s="17" t="s">
        <v>4</v>
      </c>
      <c r="D464" s="62"/>
      <c r="E464" s="63"/>
      <c r="F464" s="64"/>
      <c r="G464" s="20" t="s">
        <v>382</v>
      </c>
      <c r="H464" s="106">
        <f>SUM(H465:H467)</f>
        <v>0</v>
      </c>
    </row>
    <row r="465" spans="2:8" ht="12.75">
      <c r="B465" s="137">
        <v>31</v>
      </c>
      <c r="C465" s="28" t="s">
        <v>4</v>
      </c>
      <c r="D465" s="29" t="s">
        <v>20</v>
      </c>
      <c r="E465" s="128"/>
      <c r="F465" s="50"/>
      <c r="G465" s="31" t="s">
        <v>373</v>
      </c>
      <c r="H465" s="108"/>
    </row>
    <row r="466" spans="2:8" ht="12.75">
      <c r="B466" s="137">
        <v>31</v>
      </c>
      <c r="C466" s="28" t="s">
        <v>4</v>
      </c>
      <c r="D466" s="29" t="s">
        <v>23</v>
      </c>
      <c r="E466" s="128"/>
      <c r="F466" s="50"/>
      <c r="G466" s="31" t="s">
        <v>374</v>
      </c>
      <c r="H466" s="108"/>
    </row>
    <row r="467" spans="2:8" ht="12.75">
      <c r="B467" s="137">
        <v>31</v>
      </c>
      <c r="C467" s="28" t="s">
        <v>4</v>
      </c>
      <c r="D467" s="29" t="s">
        <v>27</v>
      </c>
      <c r="E467" s="128"/>
      <c r="F467" s="50"/>
      <c r="G467" s="31" t="s">
        <v>383</v>
      </c>
      <c r="H467" s="108"/>
    </row>
    <row r="468" spans="2:8" ht="12.75">
      <c r="B468" s="68"/>
      <c r="C468" s="69"/>
      <c r="D468" s="77"/>
      <c r="E468" s="69"/>
      <c r="F468" s="71"/>
      <c r="G468" s="68"/>
      <c r="H468" s="108"/>
    </row>
    <row r="469" spans="2:8" ht="12.75">
      <c r="B469" s="15">
        <v>32</v>
      </c>
      <c r="C469" s="12"/>
      <c r="D469" s="73"/>
      <c r="E469" s="72"/>
      <c r="F469" s="74"/>
      <c r="G469" s="15" t="s">
        <v>384</v>
      </c>
      <c r="H469" s="110">
        <f>SUM(H470:H473)</f>
        <v>0</v>
      </c>
    </row>
    <row r="470" spans="2:8" ht="12.75">
      <c r="B470" s="75">
        <v>32</v>
      </c>
      <c r="C470" s="17" t="s">
        <v>3</v>
      </c>
      <c r="D470" s="18"/>
      <c r="E470" s="63"/>
      <c r="F470" s="64"/>
      <c r="G470" s="20" t="s">
        <v>385</v>
      </c>
      <c r="H470" s="106"/>
    </row>
    <row r="471" spans="2:8" ht="12.75">
      <c r="B471" s="75">
        <v>32</v>
      </c>
      <c r="C471" s="17" t="s">
        <v>258</v>
      </c>
      <c r="D471" s="62"/>
      <c r="E471" s="63"/>
      <c r="F471" s="64"/>
      <c r="G471" s="20" t="s">
        <v>386</v>
      </c>
      <c r="H471" s="106"/>
    </row>
    <row r="472" spans="2:8" ht="12.75">
      <c r="B472" s="75">
        <v>32</v>
      </c>
      <c r="C472" s="17" t="s">
        <v>267</v>
      </c>
      <c r="D472" s="62"/>
      <c r="E472" s="63"/>
      <c r="F472" s="64"/>
      <c r="G472" s="20" t="s">
        <v>526</v>
      </c>
      <c r="H472" s="106"/>
    </row>
    <row r="473" spans="2:8" ht="12.75">
      <c r="B473" s="75">
        <v>32</v>
      </c>
      <c r="C473" s="17" t="s">
        <v>338</v>
      </c>
      <c r="D473" s="62"/>
      <c r="E473" s="63"/>
      <c r="F473" s="64"/>
      <c r="G473" s="20" t="s">
        <v>388</v>
      </c>
      <c r="H473" s="106"/>
    </row>
    <row r="474" spans="2:8" ht="12.75">
      <c r="B474" s="68"/>
      <c r="C474" s="53"/>
      <c r="D474" s="70"/>
      <c r="E474" s="69"/>
      <c r="F474" s="71"/>
      <c r="G474" s="68"/>
      <c r="H474" s="108"/>
    </row>
    <row r="475" spans="2:8" ht="12.75">
      <c r="B475" s="11">
        <v>33</v>
      </c>
      <c r="C475" s="72"/>
      <c r="D475" s="73"/>
      <c r="E475" s="177"/>
      <c r="F475" s="74"/>
      <c r="G475" s="15" t="s">
        <v>389</v>
      </c>
      <c r="H475" s="110">
        <f>SUM(H476+H477+H484+H485+H486+H487)</f>
        <v>0</v>
      </c>
    </row>
    <row r="476" spans="2:8" ht="12.75">
      <c r="B476" s="16">
        <v>33</v>
      </c>
      <c r="C476" s="17" t="s">
        <v>2</v>
      </c>
      <c r="D476" s="62"/>
      <c r="E476" s="63"/>
      <c r="F476" s="64"/>
      <c r="G476" s="20" t="s">
        <v>316</v>
      </c>
      <c r="H476" s="106"/>
    </row>
    <row r="477" spans="2:8" ht="12.75">
      <c r="B477" s="16">
        <v>33</v>
      </c>
      <c r="C477" s="17" t="s">
        <v>4</v>
      </c>
      <c r="D477" s="62"/>
      <c r="E477" s="63"/>
      <c r="F477" s="64"/>
      <c r="G477" s="20" t="s">
        <v>326</v>
      </c>
      <c r="H477" s="106">
        <f>SUM(H478:H483)</f>
        <v>0</v>
      </c>
    </row>
    <row r="478" spans="2:8" ht="12.75">
      <c r="B478" s="40" t="s">
        <v>390</v>
      </c>
      <c r="C478" s="41" t="s">
        <v>4</v>
      </c>
      <c r="D478" s="39" t="s">
        <v>20</v>
      </c>
      <c r="E478" s="176"/>
      <c r="F478" s="174"/>
      <c r="G478" s="178" t="s">
        <v>527</v>
      </c>
      <c r="H478" s="108">
        <f>SUM(H479:H482)</f>
        <v>0</v>
      </c>
    </row>
    <row r="479" spans="2:8" ht="12.75">
      <c r="B479" s="40" t="s">
        <v>390</v>
      </c>
      <c r="C479" s="41" t="s">
        <v>4</v>
      </c>
      <c r="D479" s="39" t="s">
        <v>20</v>
      </c>
      <c r="E479" s="41" t="s">
        <v>20</v>
      </c>
      <c r="F479" s="174"/>
      <c r="G479" s="138" t="s">
        <v>528</v>
      </c>
      <c r="H479" s="108"/>
    </row>
    <row r="480" spans="2:8" ht="12.75">
      <c r="B480" s="40" t="s">
        <v>390</v>
      </c>
      <c r="C480" s="41" t="s">
        <v>4</v>
      </c>
      <c r="D480" s="39" t="s">
        <v>20</v>
      </c>
      <c r="E480" s="41" t="s">
        <v>23</v>
      </c>
      <c r="F480" s="174"/>
      <c r="G480" s="138" t="s">
        <v>529</v>
      </c>
      <c r="H480" s="108"/>
    </row>
    <row r="481" spans="2:8" ht="12.75">
      <c r="B481" s="40" t="s">
        <v>390</v>
      </c>
      <c r="C481" s="41" t="s">
        <v>4</v>
      </c>
      <c r="D481" s="39" t="s">
        <v>20</v>
      </c>
      <c r="E481" s="41" t="s">
        <v>27</v>
      </c>
      <c r="F481" s="174"/>
      <c r="G481" s="138" t="s">
        <v>530</v>
      </c>
      <c r="H481" s="108"/>
    </row>
    <row r="482" spans="2:8" ht="12.75">
      <c r="B482" s="40" t="s">
        <v>390</v>
      </c>
      <c r="C482" s="41" t="s">
        <v>4</v>
      </c>
      <c r="D482" s="39" t="s">
        <v>20</v>
      </c>
      <c r="E482" s="41" t="s">
        <v>31</v>
      </c>
      <c r="F482" s="174"/>
      <c r="G482" s="138" t="s">
        <v>531</v>
      </c>
      <c r="H482" s="108"/>
    </row>
    <row r="483" spans="2:8" ht="12.75">
      <c r="B483" s="40" t="s">
        <v>390</v>
      </c>
      <c r="C483" s="41" t="s">
        <v>4</v>
      </c>
      <c r="D483" s="39" t="s">
        <v>59</v>
      </c>
      <c r="E483" s="41"/>
      <c r="F483" s="174"/>
      <c r="G483" s="79" t="s">
        <v>331</v>
      </c>
      <c r="H483" s="108"/>
    </row>
    <row r="484" spans="2:8" ht="12.75">
      <c r="B484" s="16">
        <v>33</v>
      </c>
      <c r="C484" s="17" t="s">
        <v>5</v>
      </c>
      <c r="D484" s="62"/>
      <c r="E484" s="175"/>
      <c r="F484" s="64"/>
      <c r="G484" s="20" t="s">
        <v>332</v>
      </c>
      <c r="H484" s="106"/>
    </row>
    <row r="485" spans="2:8" ht="12.75">
      <c r="B485" s="16">
        <v>33</v>
      </c>
      <c r="C485" s="17" t="s">
        <v>248</v>
      </c>
      <c r="D485" s="62"/>
      <c r="E485" s="63"/>
      <c r="F485" s="64"/>
      <c r="G485" s="20" t="s">
        <v>333</v>
      </c>
      <c r="H485" s="106"/>
    </row>
    <row r="486" spans="2:8" ht="12.75">
      <c r="B486" s="16">
        <v>33</v>
      </c>
      <c r="C486" s="17" t="s">
        <v>258</v>
      </c>
      <c r="D486" s="62"/>
      <c r="E486" s="63"/>
      <c r="F486" s="64"/>
      <c r="G486" s="20" t="s">
        <v>334</v>
      </c>
      <c r="H486" s="106"/>
    </row>
    <row r="487" spans="2:8" ht="12.75">
      <c r="B487" s="16">
        <v>33</v>
      </c>
      <c r="C487" s="17" t="s">
        <v>267</v>
      </c>
      <c r="D487" s="62"/>
      <c r="E487" s="63"/>
      <c r="F487" s="64"/>
      <c r="G487" s="20" t="s">
        <v>335</v>
      </c>
      <c r="H487" s="106"/>
    </row>
    <row r="488" spans="2:8" ht="12.75">
      <c r="B488" s="68"/>
      <c r="C488" s="69"/>
      <c r="D488" s="70"/>
      <c r="E488" s="69"/>
      <c r="F488" s="71"/>
      <c r="G488" s="68"/>
      <c r="H488" s="108"/>
    </row>
    <row r="489" spans="2:8" ht="12.75">
      <c r="B489" s="11" t="s">
        <v>391</v>
      </c>
      <c r="C489" s="72"/>
      <c r="D489" s="73"/>
      <c r="E489" s="72"/>
      <c r="F489" s="74"/>
      <c r="G489" s="15" t="s">
        <v>392</v>
      </c>
      <c r="H489" s="110">
        <f>SUM(H490+H493+H496+H499)</f>
        <v>0</v>
      </c>
    </row>
    <row r="490" spans="2:8" ht="12.75">
      <c r="B490" s="16" t="s">
        <v>391</v>
      </c>
      <c r="C490" s="17" t="s">
        <v>2</v>
      </c>
      <c r="D490" s="62"/>
      <c r="E490" s="63"/>
      <c r="F490" s="64"/>
      <c r="G490" s="20" t="s">
        <v>393</v>
      </c>
      <c r="H490" s="106">
        <f>SUM(H491:H492)</f>
        <v>0</v>
      </c>
    </row>
    <row r="491" spans="2:8" ht="12.75">
      <c r="B491" s="27" t="s">
        <v>391</v>
      </c>
      <c r="C491" s="28" t="s">
        <v>2</v>
      </c>
      <c r="D491" s="29" t="s">
        <v>23</v>
      </c>
      <c r="E491" s="128"/>
      <c r="F491" s="50"/>
      <c r="G491" s="31" t="s">
        <v>394</v>
      </c>
      <c r="H491" s="108"/>
    </row>
    <row r="492" spans="2:8" ht="12.75">
      <c r="B492" s="27" t="s">
        <v>391</v>
      </c>
      <c r="C492" s="28" t="s">
        <v>2</v>
      </c>
      <c r="D492" s="29" t="s">
        <v>27</v>
      </c>
      <c r="E492" s="128"/>
      <c r="F492" s="50"/>
      <c r="G492" s="31" t="s">
        <v>395</v>
      </c>
      <c r="H492" s="108"/>
    </row>
    <row r="493" spans="2:8" ht="12.75">
      <c r="B493" s="16" t="s">
        <v>391</v>
      </c>
      <c r="C493" s="17" t="s">
        <v>4</v>
      </c>
      <c r="D493" s="62"/>
      <c r="E493" s="63"/>
      <c r="F493" s="64"/>
      <c r="G493" s="20" t="s">
        <v>396</v>
      </c>
      <c r="H493" s="106">
        <f>SUM(H494:H495)</f>
        <v>0</v>
      </c>
    </row>
    <row r="494" spans="2:8" ht="12.75">
      <c r="B494" s="27" t="s">
        <v>391</v>
      </c>
      <c r="C494" s="28" t="s">
        <v>4</v>
      </c>
      <c r="D494" s="29" t="s">
        <v>23</v>
      </c>
      <c r="E494" s="128"/>
      <c r="F494" s="50"/>
      <c r="G494" s="31" t="s">
        <v>394</v>
      </c>
      <c r="H494" s="108"/>
    </row>
    <row r="495" spans="2:8" ht="12.75">
      <c r="B495" s="27" t="s">
        <v>391</v>
      </c>
      <c r="C495" s="28" t="s">
        <v>4</v>
      </c>
      <c r="D495" s="29" t="s">
        <v>27</v>
      </c>
      <c r="E495" s="128"/>
      <c r="F495" s="50"/>
      <c r="G495" s="31" t="s">
        <v>395</v>
      </c>
      <c r="H495" s="108"/>
    </row>
    <row r="496" spans="2:8" ht="12.75">
      <c r="B496" s="16" t="s">
        <v>391</v>
      </c>
      <c r="C496" s="17" t="s">
        <v>248</v>
      </c>
      <c r="D496" s="62"/>
      <c r="E496" s="63"/>
      <c r="F496" s="64"/>
      <c r="G496" s="20" t="s">
        <v>397</v>
      </c>
      <c r="H496" s="106">
        <f>SUM(H497:H498)</f>
        <v>0</v>
      </c>
    </row>
    <row r="497" spans="2:8" ht="12.75">
      <c r="B497" s="27" t="s">
        <v>391</v>
      </c>
      <c r="C497" s="28" t="s">
        <v>248</v>
      </c>
      <c r="D497" s="29" t="s">
        <v>23</v>
      </c>
      <c r="E497" s="128"/>
      <c r="F497" s="50"/>
      <c r="G497" s="31" t="s">
        <v>394</v>
      </c>
      <c r="H497" s="108"/>
    </row>
    <row r="498" spans="2:8" ht="12.75">
      <c r="B498" s="27" t="s">
        <v>391</v>
      </c>
      <c r="C498" s="28" t="s">
        <v>248</v>
      </c>
      <c r="D498" s="29" t="s">
        <v>27</v>
      </c>
      <c r="E498" s="128"/>
      <c r="F498" s="50"/>
      <c r="G498" s="31" t="s">
        <v>395</v>
      </c>
      <c r="H498" s="108"/>
    </row>
    <row r="499" spans="2:8" ht="12.75">
      <c r="B499" s="16" t="s">
        <v>391</v>
      </c>
      <c r="C499" s="17" t="s">
        <v>267</v>
      </c>
      <c r="D499" s="62"/>
      <c r="E499" s="63"/>
      <c r="F499" s="64"/>
      <c r="G499" s="20" t="s">
        <v>398</v>
      </c>
      <c r="H499" s="106"/>
    </row>
    <row r="500" spans="2:8" ht="12.75">
      <c r="B500" s="85"/>
      <c r="C500" s="86"/>
      <c r="D500" s="87"/>
      <c r="E500" s="88"/>
      <c r="F500" s="89"/>
      <c r="G500" s="90"/>
      <c r="H500" s="107"/>
    </row>
    <row r="501" spans="2:8" ht="12.75">
      <c r="B501" s="11" t="s">
        <v>399</v>
      </c>
      <c r="C501" s="72"/>
      <c r="D501" s="73"/>
      <c r="E501" s="72"/>
      <c r="F501" s="74"/>
      <c r="G501" s="15" t="s">
        <v>400</v>
      </c>
      <c r="H501" s="110"/>
    </row>
    <row r="502" spans="2:8" ht="12.75">
      <c r="B502" s="68"/>
      <c r="C502" s="69"/>
      <c r="D502" s="70"/>
      <c r="E502" s="69"/>
      <c r="F502" s="71"/>
      <c r="G502" s="68"/>
      <c r="H502" s="108"/>
    </row>
    <row r="503" spans="2:8" ht="12.75">
      <c r="B503" s="84"/>
      <c r="C503" s="91"/>
      <c r="D503" s="92"/>
      <c r="E503" s="91"/>
      <c r="F503" s="93"/>
      <c r="G503" s="84" t="s">
        <v>479</v>
      </c>
      <c r="H503" s="111">
        <f>SUM(H7+H269+H365+H373+H412+H415+H422+H439+H451+H469+H475+H489+H501)</f>
        <v>0</v>
      </c>
    </row>
    <row r="504" spans="2:8" ht="13.5" thickBot="1">
      <c r="B504" s="94"/>
      <c r="C504" s="95"/>
      <c r="D504" s="96"/>
      <c r="E504" s="95"/>
      <c r="F504" s="97"/>
      <c r="G504" s="94"/>
      <c r="H504" s="112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&amp;LEDUCACION - GASTOS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51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72" customWidth="1"/>
    <col min="6" max="6" width="54.7109375" style="0" customWidth="1"/>
    <col min="7" max="7" width="14.7109375" style="2" customWidth="1"/>
  </cols>
  <sheetData>
    <row r="1" spans="2:7" s="26" customFormat="1" ht="12.75" customHeight="1">
      <c r="B1" s="503" t="s">
        <v>477</v>
      </c>
      <c r="C1" s="503"/>
      <c r="D1" s="503"/>
      <c r="E1" s="503"/>
      <c r="F1" s="503"/>
      <c r="G1" s="503"/>
    </row>
    <row r="2" spans="2:7" s="26" customFormat="1" ht="12.75" customHeight="1">
      <c r="B2" s="161"/>
      <c r="C2" s="161"/>
      <c r="D2" s="161"/>
      <c r="E2" s="167"/>
      <c r="F2" s="166"/>
      <c r="G2" s="44"/>
    </row>
    <row r="3" spans="2:7" s="26" customFormat="1" ht="12.75" customHeight="1">
      <c r="B3" s="161"/>
      <c r="C3" s="161"/>
      <c r="D3" s="161"/>
      <c r="E3" s="167"/>
      <c r="F3" s="148" t="s">
        <v>401</v>
      </c>
      <c r="G3" s="44"/>
    </row>
    <row r="4" spans="2:7" s="26" customFormat="1" ht="12.75" customHeight="1" thickBot="1">
      <c r="B4" s="161"/>
      <c r="C4" s="161"/>
      <c r="D4" s="161"/>
      <c r="E4" s="167"/>
      <c r="F4" s="148"/>
      <c r="G4" s="44"/>
    </row>
    <row r="5" spans="2:7" ht="78" thickBot="1">
      <c r="B5" s="103" t="s">
        <v>6</v>
      </c>
      <c r="C5" s="149" t="s">
        <v>7</v>
      </c>
      <c r="D5" s="103" t="s">
        <v>8</v>
      </c>
      <c r="E5" s="103" t="s">
        <v>402</v>
      </c>
      <c r="F5" s="150" t="s">
        <v>1</v>
      </c>
      <c r="G5" s="105" t="s">
        <v>16</v>
      </c>
    </row>
    <row r="6" spans="2:7" ht="12.75">
      <c r="B6" s="151"/>
      <c r="C6" s="152"/>
      <c r="D6" s="153"/>
      <c r="E6" s="168"/>
      <c r="F6" s="154"/>
      <c r="G6" s="114"/>
    </row>
    <row r="7" spans="2:7" ht="18">
      <c r="B7" s="156" t="s">
        <v>4</v>
      </c>
      <c r="C7" s="12"/>
      <c r="D7" s="12"/>
      <c r="E7" s="169"/>
      <c r="F7" s="157" t="s">
        <v>404</v>
      </c>
      <c r="G7" s="110">
        <f>SUM(G8+G25+G31+G32)</f>
        <v>0</v>
      </c>
    </row>
    <row r="8" spans="2:7" ht="12.75">
      <c r="B8" s="16" t="s">
        <v>4</v>
      </c>
      <c r="C8" s="17" t="s">
        <v>2</v>
      </c>
      <c r="D8" s="17"/>
      <c r="E8" s="170"/>
      <c r="F8" s="62" t="s">
        <v>405</v>
      </c>
      <c r="G8" s="106">
        <f>SUM(G9+G12+G16+G22+G24)</f>
        <v>0</v>
      </c>
    </row>
    <row r="9" spans="2:7" ht="12.75">
      <c r="B9" s="27" t="s">
        <v>4</v>
      </c>
      <c r="C9" s="28" t="s">
        <v>2</v>
      </c>
      <c r="D9" s="28" t="s">
        <v>20</v>
      </c>
      <c r="E9" s="38"/>
      <c r="F9" s="51" t="s">
        <v>406</v>
      </c>
      <c r="G9" s="108">
        <f>SUM(G10:G11)</f>
        <v>0</v>
      </c>
    </row>
    <row r="10" spans="2:7" ht="12.75">
      <c r="B10" s="199" t="s">
        <v>4</v>
      </c>
      <c r="C10" s="200" t="s">
        <v>2</v>
      </c>
      <c r="D10" s="200" t="s">
        <v>20</v>
      </c>
      <c r="E10" s="194" t="s">
        <v>20</v>
      </c>
      <c r="F10" s="201" t="s">
        <v>407</v>
      </c>
      <c r="G10" s="100"/>
    </row>
    <row r="11" spans="2:7" ht="12.75">
      <c r="B11" s="199" t="s">
        <v>4</v>
      </c>
      <c r="C11" s="200" t="s">
        <v>2</v>
      </c>
      <c r="D11" s="200" t="s">
        <v>20</v>
      </c>
      <c r="E11" s="194" t="s">
        <v>23</v>
      </c>
      <c r="F11" s="201" t="s">
        <v>408</v>
      </c>
      <c r="G11" s="100"/>
    </row>
    <row r="12" spans="2:7" ht="12.75">
      <c r="B12" s="27" t="s">
        <v>4</v>
      </c>
      <c r="C12" s="28" t="s">
        <v>2</v>
      </c>
      <c r="D12" s="28" t="s">
        <v>23</v>
      </c>
      <c r="E12" s="38"/>
      <c r="F12" s="51" t="s">
        <v>409</v>
      </c>
      <c r="G12" s="108">
        <f>SUM(G13:G15)</f>
        <v>0</v>
      </c>
    </row>
    <row r="13" spans="2:7" ht="12.75">
      <c r="B13" s="199" t="s">
        <v>4</v>
      </c>
      <c r="C13" s="199" t="s">
        <v>2</v>
      </c>
      <c r="D13" s="200" t="s">
        <v>23</v>
      </c>
      <c r="E13" s="194" t="s">
        <v>20</v>
      </c>
      <c r="F13" s="201" t="s">
        <v>410</v>
      </c>
      <c r="G13" s="100"/>
    </row>
    <row r="14" spans="2:7" ht="12.75">
      <c r="B14" s="199" t="s">
        <v>4</v>
      </c>
      <c r="C14" s="199" t="s">
        <v>2</v>
      </c>
      <c r="D14" s="200" t="s">
        <v>23</v>
      </c>
      <c r="E14" s="194" t="s">
        <v>23</v>
      </c>
      <c r="F14" s="201" t="s">
        <v>411</v>
      </c>
      <c r="G14" s="100"/>
    </row>
    <row r="15" spans="2:7" ht="12.75">
      <c r="B15" s="199" t="s">
        <v>4</v>
      </c>
      <c r="C15" s="199" t="s">
        <v>2</v>
      </c>
      <c r="D15" s="200" t="s">
        <v>23</v>
      </c>
      <c r="E15" s="194" t="s">
        <v>27</v>
      </c>
      <c r="F15" s="201" t="s">
        <v>412</v>
      </c>
      <c r="G15" s="100"/>
    </row>
    <row r="16" spans="2:7" ht="12.75">
      <c r="B16" s="27" t="s">
        <v>4</v>
      </c>
      <c r="C16" s="28" t="s">
        <v>2</v>
      </c>
      <c r="D16" s="28" t="s">
        <v>27</v>
      </c>
      <c r="E16" s="38"/>
      <c r="F16" s="51" t="s">
        <v>413</v>
      </c>
      <c r="G16" s="108">
        <f>SUM(G17:G21)</f>
        <v>0</v>
      </c>
    </row>
    <row r="17" spans="2:7" ht="12.75">
      <c r="B17" s="199" t="s">
        <v>4</v>
      </c>
      <c r="C17" s="200" t="s">
        <v>2</v>
      </c>
      <c r="D17" s="200" t="s">
        <v>27</v>
      </c>
      <c r="E17" s="194" t="s">
        <v>20</v>
      </c>
      <c r="F17" s="201" t="s">
        <v>414</v>
      </c>
      <c r="G17" s="100"/>
    </row>
    <row r="18" spans="2:7" ht="12.75">
      <c r="B18" s="199" t="s">
        <v>4</v>
      </c>
      <c r="C18" s="200" t="s">
        <v>2</v>
      </c>
      <c r="D18" s="200" t="s">
        <v>27</v>
      </c>
      <c r="E18" s="194" t="s">
        <v>23</v>
      </c>
      <c r="F18" s="201" t="s">
        <v>415</v>
      </c>
      <c r="G18" s="100"/>
    </row>
    <row r="19" spans="2:7" ht="12.75">
      <c r="B19" s="199" t="s">
        <v>4</v>
      </c>
      <c r="C19" s="200" t="s">
        <v>2</v>
      </c>
      <c r="D19" s="200" t="s">
        <v>27</v>
      </c>
      <c r="E19" s="194" t="s">
        <v>27</v>
      </c>
      <c r="F19" s="201" t="s">
        <v>416</v>
      </c>
      <c r="G19" s="100"/>
    </row>
    <row r="20" spans="2:7" ht="12.75">
      <c r="B20" s="199" t="s">
        <v>4</v>
      </c>
      <c r="C20" s="200" t="s">
        <v>2</v>
      </c>
      <c r="D20" s="200" t="s">
        <v>27</v>
      </c>
      <c r="E20" s="194" t="s">
        <v>31</v>
      </c>
      <c r="F20" s="201" t="s">
        <v>417</v>
      </c>
      <c r="G20" s="100"/>
    </row>
    <row r="21" spans="2:7" ht="12.75">
      <c r="B21" s="199" t="s">
        <v>4</v>
      </c>
      <c r="C21" s="200" t="s">
        <v>2</v>
      </c>
      <c r="D21" s="200" t="s">
        <v>27</v>
      </c>
      <c r="E21" s="202" t="s">
        <v>59</v>
      </c>
      <c r="F21" s="201" t="s">
        <v>247</v>
      </c>
      <c r="G21" s="100"/>
    </row>
    <row r="22" spans="2:7" ht="12.75">
      <c r="B22" s="27" t="s">
        <v>4</v>
      </c>
      <c r="C22" s="28" t="s">
        <v>2</v>
      </c>
      <c r="D22" s="28" t="s">
        <v>31</v>
      </c>
      <c r="E22" s="38"/>
      <c r="F22" s="51" t="s">
        <v>418</v>
      </c>
      <c r="G22" s="108">
        <f>SUM(G23)</f>
        <v>0</v>
      </c>
    </row>
    <row r="23" spans="2:7" ht="12.75">
      <c r="B23" s="199" t="s">
        <v>4</v>
      </c>
      <c r="C23" s="200" t="s">
        <v>2</v>
      </c>
      <c r="D23" s="200" t="s">
        <v>31</v>
      </c>
      <c r="E23" s="194" t="s">
        <v>20</v>
      </c>
      <c r="F23" s="201" t="s">
        <v>419</v>
      </c>
      <c r="G23" s="100"/>
    </row>
    <row r="24" spans="2:7" ht="12.75">
      <c r="B24" s="192" t="s">
        <v>4</v>
      </c>
      <c r="C24" s="193" t="s">
        <v>2</v>
      </c>
      <c r="D24" s="193" t="s">
        <v>59</v>
      </c>
      <c r="E24" s="194"/>
      <c r="F24" s="195" t="s">
        <v>208</v>
      </c>
      <c r="G24" s="100"/>
    </row>
    <row r="25" spans="2:7" ht="12.75">
      <c r="B25" s="16" t="s">
        <v>4</v>
      </c>
      <c r="C25" s="17" t="s">
        <v>3</v>
      </c>
      <c r="D25" s="17"/>
      <c r="E25" s="170"/>
      <c r="F25" s="62" t="s">
        <v>420</v>
      </c>
      <c r="G25" s="106">
        <f>SUM(G26+G29+G30)</f>
        <v>0</v>
      </c>
    </row>
    <row r="26" spans="2:7" ht="12.75">
      <c r="B26" s="27" t="s">
        <v>4</v>
      </c>
      <c r="C26" s="28" t="s">
        <v>3</v>
      </c>
      <c r="D26" s="28" t="s">
        <v>20</v>
      </c>
      <c r="E26" s="38"/>
      <c r="F26" s="51" t="s">
        <v>421</v>
      </c>
      <c r="G26" s="108">
        <f>SUM(G27:G28)</f>
        <v>0</v>
      </c>
    </row>
    <row r="27" spans="2:7" ht="12.75">
      <c r="B27" s="199" t="s">
        <v>4</v>
      </c>
      <c r="C27" s="200" t="s">
        <v>3</v>
      </c>
      <c r="D27" s="200" t="s">
        <v>20</v>
      </c>
      <c r="E27" s="194" t="s">
        <v>20</v>
      </c>
      <c r="F27" s="201" t="s">
        <v>407</v>
      </c>
      <c r="G27" s="100"/>
    </row>
    <row r="28" spans="2:7" ht="12.75">
      <c r="B28" s="199" t="s">
        <v>4</v>
      </c>
      <c r="C28" s="200" t="s">
        <v>3</v>
      </c>
      <c r="D28" s="200" t="s">
        <v>20</v>
      </c>
      <c r="E28" s="194" t="s">
        <v>23</v>
      </c>
      <c r="F28" s="201" t="s">
        <v>408</v>
      </c>
      <c r="G28" s="100"/>
    </row>
    <row r="29" spans="2:7" ht="12.75">
      <c r="B29" s="192" t="s">
        <v>4</v>
      </c>
      <c r="C29" s="193" t="s">
        <v>3</v>
      </c>
      <c r="D29" s="193" t="s">
        <v>23</v>
      </c>
      <c r="E29" s="194"/>
      <c r="F29" s="195" t="s">
        <v>422</v>
      </c>
      <c r="G29" s="100"/>
    </row>
    <row r="30" spans="2:7" ht="12.75">
      <c r="B30" s="192" t="s">
        <v>4</v>
      </c>
      <c r="C30" s="193" t="s">
        <v>3</v>
      </c>
      <c r="D30" s="193" t="s">
        <v>59</v>
      </c>
      <c r="E30" s="194"/>
      <c r="F30" s="195" t="s">
        <v>247</v>
      </c>
      <c r="G30" s="100"/>
    </row>
    <row r="31" spans="2:7" ht="12.75">
      <c r="B31" s="188" t="s">
        <v>4</v>
      </c>
      <c r="C31" s="189" t="s">
        <v>4</v>
      </c>
      <c r="D31" s="189"/>
      <c r="E31" s="190"/>
      <c r="F31" s="203" t="s">
        <v>423</v>
      </c>
      <c r="G31" s="101"/>
    </row>
    <row r="32" spans="2:7" ht="12.75">
      <c r="B32" s="188" t="s">
        <v>4</v>
      </c>
      <c r="C32" s="189" t="s">
        <v>338</v>
      </c>
      <c r="D32" s="189"/>
      <c r="E32" s="190"/>
      <c r="F32" s="191" t="s">
        <v>424</v>
      </c>
      <c r="G32" s="101"/>
    </row>
    <row r="33" spans="2:7" ht="12.75">
      <c r="B33" s="196"/>
      <c r="C33" s="197"/>
      <c r="D33" s="197"/>
      <c r="E33" s="194"/>
      <c r="F33" s="198"/>
      <c r="G33" s="100"/>
    </row>
    <row r="34" spans="2:7" ht="12.75">
      <c r="B34" s="196"/>
      <c r="C34" s="197"/>
      <c r="D34" s="197"/>
      <c r="E34" s="194"/>
      <c r="F34" s="207"/>
      <c r="G34" s="100"/>
    </row>
    <row r="35" spans="2:7" ht="12.75">
      <c r="B35" s="11" t="s">
        <v>248</v>
      </c>
      <c r="C35" s="12"/>
      <c r="D35" s="12"/>
      <c r="E35" s="169"/>
      <c r="F35" s="155" t="s">
        <v>315</v>
      </c>
      <c r="G35" s="110">
        <f>SUM(G36+G37+G38+G57+G58+G59+G60)</f>
        <v>0</v>
      </c>
    </row>
    <row r="36" spans="2:7" ht="12.75">
      <c r="B36" s="188" t="s">
        <v>248</v>
      </c>
      <c r="C36" s="189" t="s">
        <v>2</v>
      </c>
      <c r="D36" s="189"/>
      <c r="E36" s="190"/>
      <c r="F36" s="191" t="s">
        <v>425</v>
      </c>
      <c r="G36" s="101"/>
    </row>
    <row r="37" spans="2:7" ht="12.75">
      <c r="B37" s="188" t="s">
        <v>248</v>
      </c>
      <c r="C37" s="189" t="s">
        <v>3</v>
      </c>
      <c r="D37" s="189"/>
      <c r="E37" s="190"/>
      <c r="F37" s="191" t="s">
        <v>541</v>
      </c>
      <c r="G37" s="101"/>
    </row>
    <row r="38" spans="2:7" ht="12.75">
      <c r="B38" s="16" t="s">
        <v>248</v>
      </c>
      <c r="C38" s="17" t="s">
        <v>4</v>
      </c>
      <c r="D38" s="17"/>
      <c r="E38" s="170"/>
      <c r="F38" s="62" t="s">
        <v>426</v>
      </c>
      <c r="G38" s="106">
        <f>SUM(G39+G42+G44+G47+G49+G51+G54+G55+G56)</f>
        <v>0</v>
      </c>
    </row>
    <row r="39" spans="2:7" ht="12.75">
      <c r="B39" s="120" t="s">
        <v>248</v>
      </c>
      <c r="C39" s="119" t="s">
        <v>4</v>
      </c>
      <c r="D39" s="119" t="s">
        <v>20</v>
      </c>
      <c r="E39" s="42"/>
      <c r="F39" s="179" t="s">
        <v>481</v>
      </c>
      <c r="G39" s="108">
        <f>SUM(G40:G41)</f>
        <v>0</v>
      </c>
    </row>
    <row r="40" spans="2:7" ht="12.75">
      <c r="B40" s="208" t="s">
        <v>248</v>
      </c>
      <c r="C40" s="209" t="s">
        <v>4</v>
      </c>
      <c r="D40" s="209" t="s">
        <v>20</v>
      </c>
      <c r="E40" s="202" t="s">
        <v>20</v>
      </c>
      <c r="F40" s="211" t="s">
        <v>482</v>
      </c>
      <c r="G40" s="100"/>
    </row>
    <row r="41" spans="2:7" ht="12.75">
      <c r="B41" s="208" t="s">
        <v>248</v>
      </c>
      <c r="C41" s="209" t="s">
        <v>4</v>
      </c>
      <c r="D41" s="209" t="s">
        <v>20</v>
      </c>
      <c r="E41" s="202" t="s">
        <v>23</v>
      </c>
      <c r="F41" s="211" t="s">
        <v>483</v>
      </c>
      <c r="G41" s="100"/>
    </row>
    <row r="42" spans="2:7" ht="12.75">
      <c r="B42" s="120" t="s">
        <v>427</v>
      </c>
      <c r="C42" s="119" t="s">
        <v>4</v>
      </c>
      <c r="D42" s="119" t="s">
        <v>23</v>
      </c>
      <c r="E42" s="42"/>
      <c r="F42" s="179" t="s">
        <v>485</v>
      </c>
      <c r="G42" s="108">
        <f>SUM(G43)</f>
        <v>0</v>
      </c>
    </row>
    <row r="43" spans="2:7" ht="12.75">
      <c r="B43" s="208" t="s">
        <v>427</v>
      </c>
      <c r="C43" s="209" t="s">
        <v>4</v>
      </c>
      <c r="D43" s="209" t="s">
        <v>23</v>
      </c>
      <c r="E43" s="202" t="s">
        <v>20</v>
      </c>
      <c r="F43" s="211" t="s">
        <v>484</v>
      </c>
      <c r="G43" s="100"/>
    </row>
    <row r="44" spans="2:7" ht="12.75">
      <c r="B44" s="120" t="s">
        <v>248</v>
      </c>
      <c r="C44" s="119" t="s">
        <v>4</v>
      </c>
      <c r="D44" s="119" t="s">
        <v>27</v>
      </c>
      <c r="E44" s="42"/>
      <c r="F44" s="179" t="s">
        <v>486</v>
      </c>
      <c r="G44" s="108">
        <f>SUM(G45:G46)</f>
        <v>0</v>
      </c>
    </row>
    <row r="45" spans="2:7" ht="12.75">
      <c r="B45" s="208" t="s">
        <v>248</v>
      </c>
      <c r="C45" s="209" t="s">
        <v>4</v>
      </c>
      <c r="D45" s="209" t="s">
        <v>27</v>
      </c>
      <c r="E45" s="202" t="s">
        <v>20</v>
      </c>
      <c r="F45" s="211" t="s">
        <v>487</v>
      </c>
      <c r="G45" s="100"/>
    </row>
    <row r="46" spans="2:7" ht="12.75">
      <c r="B46" s="208" t="s">
        <v>248</v>
      </c>
      <c r="C46" s="209" t="s">
        <v>4</v>
      </c>
      <c r="D46" s="209" t="s">
        <v>27</v>
      </c>
      <c r="E46" s="202" t="s">
        <v>23</v>
      </c>
      <c r="F46" s="211" t="s">
        <v>488</v>
      </c>
      <c r="G46" s="100"/>
    </row>
    <row r="47" spans="2:7" ht="12.75">
      <c r="B47" s="120" t="s">
        <v>248</v>
      </c>
      <c r="C47" s="119" t="s">
        <v>4</v>
      </c>
      <c r="D47" s="119" t="s">
        <v>31</v>
      </c>
      <c r="E47" s="42"/>
      <c r="F47" s="179" t="s">
        <v>489</v>
      </c>
      <c r="G47" s="108">
        <f>SUM(G48)</f>
        <v>0</v>
      </c>
    </row>
    <row r="48" spans="2:7" ht="12.75">
      <c r="B48" s="208" t="s">
        <v>248</v>
      </c>
      <c r="C48" s="209" t="s">
        <v>4</v>
      </c>
      <c r="D48" s="209" t="s">
        <v>31</v>
      </c>
      <c r="E48" s="202" t="s">
        <v>20</v>
      </c>
      <c r="F48" s="211" t="s">
        <v>490</v>
      </c>
      <c r="G48" s="100"/>
    </row>
    <row r="49" spans="2:7" ht="12.75">
      <c r="B49" s="120" t="s">
        <v>248</v>
      </c>
      <c r="C49" s="119" t="s">
        <v>4</v>
      </c>
      <c r="D49" s="119" t="s">
        <v>37</v>
      </c>
      <c r="E49" s="42"/>
      <c r="F49" s="179" t="s">
        <v>491</v>
      </c>
      <c r="G49" s="108">
        <f>SUM(G50)</f>
        <v>0</v>
      </c>
    </row>
    <row r="50" spans="2:7" ht="12.75">
      <c r="B50" s="208" t="s">
        <v>248</v>
      </c>
      <c r="C50" s="209" t="s">
        <v>4</v>
      </c>
      <c r="D50" s="209" t="s">
        <v>37</v>
      </c>
      <c r="E50" s="202" t="s">
        <v>20</v>
      </c>
      <c r="F50" s="211" t="s">
        <v>492</v>
      </c>
      <c r="G50" s="100"/>
    </row>
    <row r="51" spans="2:7" ht="12.75">
      <c r="B51" s="120" t="s">
        <v>248</v>
      </c>
      <c r="C51" s="119" t="s">
        <v>4</v>
      </c>
      <c r="D51" s="119" t="s">
        <v>39</v>
      </c>
      <c r="E51" s="42"/>
      <c r="F51" s="179" t="s">
        <v>493</v>
      </c>
      <c r="G51" s="108">
        <f>SUM(G52:G53)</f>
        <v>0</v>
      </c>
    </row>
    <row r="52" spans="2:7" ht="12.75">
      <c r="B52" s="208" t="s">
        <v>248</v>
      </c>
      <c r="C52" s="209" t="s">
        <v>4</v>
      </c>
      <c r="D52" s="209" t="s">
        <v>39</v>
      </c>
      <c r="E52" s="202" t="s">
        <v>20</v>
      </c>
      <c r="F52" s="211" t="s">
        <v>494</v>
      </c>
      <c r="G52" s="100"/>
    </row>
    <row r="53" spans="2:7" ht="12.75">
      <c r="B53" s="208" t="s">
        <v>248</v>
      </c>
      <c r="C53" s="209" t="s">
        <v>4</v>
      </c>
      <c r="D53" s="209" t="s">
        <v>39</v>
      </c>
      <c r="E53" s="202" t="s">
        <v>23</v>
      </c>
      <c r="F53" s="211" t="s">
        <v>495</v>
      </c>
      <c r="G53" s="100"/>
    </row>
    <row r="54" spans="2:7" ht="12.75">
      <c r="B54" s="208" t="s">
        <v>248</v>
      </c>
      <c r="C54" s="209" t="s">
        <v>4</v>
      </c>
      <c r="D54" s="209" t="s">
        <v>59</v>
      </c>
      <c r="E54" s="202"/>
      <c r="F54" s="210" t="s">
        <v>429</v>
      </c>
      <c r="G54" s="100"/>
    </row>
    <row r="55" spans="2:7" ht="12.75">
      <c r="B55" s="208" t="s">
        <v>248</v>
      </c>
      <c r="C55" s="209" t="s">
        <v>4</v>
      </c>
      <c r="D55" s="209" t="s">
        <v>496</v>
      </c>
      <c r="E55" s="202"/>
      <c r="F55" s="210" t="s">
        <v>428</v>
      </c>
      <c r="G55" s="100"/>
    </row>
    <row r="56" spans="2:7" ht="12.75">
      <c r="B56" s="208" t="s">
        <v>248</v>
      </c>
      <c r="C56" s="209" t="s">
        <v>4</v>
      </c>
      <c r="D56" s="209" t="s">
        <v>403</v>
      </c>
      <c r="E56" s="202"/>
      <c r="F56" s="210" t="s">
        <v>497</v>
      </c>
      <c r="G56" s="100"/>
    </row>
    <row r="57" spans="2:7" ht="12.75">
      <c r="B57" s="16" t="s">
        <v>248</v>
      </c>
      <c r="C57" s="17" t="s">
        <v>5</v>
      </c>
      <c r="D57" s="17"/>
      <c r="E57" s="19"/>
      <c r="F57" s="62" t="s">
        <v>532</v>
      </c>
      <c r="G57" s="231"/>
    </row>
    <row r="58" spans="2:7" ht="12.75">
      <c r="B58" s="16" t="s">
        <v>248</v>
      </c>
      <c r="C58" s="17" t="s">
        <v>248</v>
      </c>
      <c r="D58" s="17"/>
      <c r="E58" s="19"/>
      <c r="F58" s="62" t="s">
        <v>533</v>
      </c>
      <c r="G58" s="231"/>
    </row>
    <row r="59" spans="2:7" ht="12.75">
      <c r="B59" s="16" t="s">
        <v>248</v>
      </c>
      <c r="C59" s="17" t="s">
        <v>258</v>
      </c>
      <c r="D59" s="17"/>
      <c r="E59" s="19"/>
      <c r="F59" s="62" t="s">
        <v>534</v>
      </c>
      <c r="G59" s="231"/>
    </row>
    <row r="60" spans="2:7" ht="12.75">
      <c r="B60" s="16" t="s">
        <v>248</v>
      </c>
      <c r="C60" s="17" t="s">
        <v>267</v>
      </c>
      <c r="D60" s="17"/>
      <c r="E60" s="19"/>
      <c r="F60" s="62" t="s">
        <v>535</v>
      </c>
      <c r="G60" s="231"/>
    </row>
    <row r="61" spans="2:7" ht="12.75">
      <c r="B61" s="212"/>
      <c r="C61" s="213"/>
      <c r="D61" s="213"/>
      <c r="E61" s="194"/>
      <c r="F61" s="207"/>
      <c r="G61" s="100"/>
    </row>
    <row r="62" spans="2:7" ht="12.75">
      <c r="B62" s="11" t="s">
        <v>258</v>
      </c>
      <c r="C62" s="12"/>
      <c r="D62" s="12"/>
      <c r="E62" s="169"/>
      <c r="F62" s="155" t="s">
        <v>430</v>
      </c>
      <c r="G62" s="110">
        <f>SUM(G63:G67)</f>
        <v>0</v>
      </c>
    </row>
    <row r="63" spans="2:7" ht="12.75">
      <c r="B63" s="188" t="s">
        <v>258</v>
      </c>
      <c r="C63" s="189" t="s">
        <v>2</v>
      </c>
      <c r="D63" s="189"/>
      <c r="E63" s="190"/>
      <c r="F63" s="191" t="s">
        <v>431</v>
      </c>
      <c r="G63" s="101"/>
    </row>
    <row r="64" spans="2:7" ht="12.75">
      <c r="B64" s="188" t="s">
        <v>258</v>
      </c>
      <c r="C64" s="189" t="s">
        <v>3</v>
      </c>
      <c r="D64" s="189"/>
      <c r="E64" s="190"/>
      <c r="F64" s="191" t="s">
        <v>432</v>
      </c>
      <c r="G64" s="101"/>
    </row>
    <row r="65" spans="2:7" ht="12.75">
      <c r="B65" s="188" t="s">
        <v>258</v>
      </c>
      <c r="C65" s="189" t="s">
        <v>4</v>
      </c>
      <c r="D65" s="189"/>
      <c r="E65" s="190"/>
      <c r="F65" s="191" t="s">
        <v>433</v>
      </c>
      <c r="G65" s="101"/>
    </row>
    <row r="66" spans="2:7" ht="12.75">
      <c r="B66" s="188" t="s">
        <v>258</v>
      </c>
      <c r="C66" s="189" t="s">
        <v>5</v>
      </c>
      <c r="D66" s="189"/>
      <c r="E66" s="190"/>
      <c r="F66" s="191" t="s">
        <v>434</v>
      </c>
      <c r="G66" s="101"/>
    </row>
    <row r="67" spans="2:7" ht="12.75">
      <c r="B67" s="188" t="s">
        <v>258</v>
      </c>
      <c r="C67" s="189" t="s">
        <v>338</v>
      </c>
      <c r="D67" s="189"/>
      <c r="E67" s="190"/>
      <c r="F67" s="191" t="s">
        <v>435</v>
      </c>
      <c r="G67" s="101"/>
    </row>
    <row r="68" spans="2:7" ht="12.75">
      <c r="B68" s="212"/>
      <c r="C68" s="213"/>
      <c r="D68" s="213"/>
      <c r="E68" s="194"/>
      <c r="F68" s="207"/>
      <c r="G68" s="100"/>
    </row>
    <row r="69" spans="2:7" ht="12.75">
      <c r="B69" s="11" t="s">
        <v>267</v>
      </c>
      <c r="C69" s="12"/>
      <c r="D69" s="12"/>
      <c r="E69" s="169"/>
      <c r="F69" s="155" t="s">
        <v>436</v>
      </c>
      <c r="G69" s="110">
        <f>SUM(G70:G71)</f>
        <v>0</v>
      </c>
    </row>
    <row r="70" spans="2:7" ht="12.75">
      <c r="B70" s="188" t="s">
        <v>267</v>
      </c>
      <c r="C70" s="189" t="s">
        <v>2</v>
      </c>
      <c r="D70" s="189"/>
      <c r="E70" s="190"/>
      <c r="F70" s="191" t="s">
        <v>437</v>
      </c>
      <c r="G70" s="101"/>
    </row>
    <row r="71" spans="2:7" ht="12.75">
      <c r="B71" s="188" t="s">
        <v>267</v>
      </c>
      <c r="C71" s="189" t="s">
        <v>3</v>
      </c>
      <c r="D71" s="189"/>
      <c r="E71" s="190"/>
      <c r="F71" s="191" t="s">
        <v>438</v>
      </c>
      <c r="G71" s="101"/>
    </row>
    <row r="72" spans="2:7" ht="12.75">
      <c r="B72" s="196"/>
      <c r="C72" s="197"/>
      <c r="D72" s="197"/>
      <c r="E72" s="194"/>
      <c r="F72" s="198"/>
      <c r="G72" s="100"/>
    </row>
    <row r="73" spans="2:7" ht="12.75">
      <c r="B73" s="11" t="s">
        <v>272</v>
      </c>
      <c r="C73" s="12"/>
      <c r="D73" s="12"/>
      <c r="E73" s="169"/>
      <c r="F73" s="155" t="s">
        <v>439</v>
      </c>
      <c r="G73" s="110">
        <f>SUM(G74+G77+G86+G90+G93)</f>
        <v>0</v>
      </c>
    </row>
    <row r="74" spans="2:7" ht="12.75">
      <c r="B74" s="16" t="s">
        <v>272</v>
      </c>
      <c r="C74" s="17" t="s">
        <v>2</v>
      </c>
      <c r="D74" s="17"/>
      <c r="E74" s="170"/>
      <c r="F74" s="158" t="s">
        <v>440</v>
      </c>
      <c r="G74" s="106">
        <f>SUM(G75:G76)</f>
        <v>0</v>
      </c>
    </row>
    <row r="75" spans="2:7" ht="12.75">
      <c r="B75" s="192" t="s">
        <v>272</v>
      </c>
      <c r="C75" s="193" t="s">
        <v>2</v>
      </c>
      <c r="D75" s="193" t="s">
        <v>20</v>
      </c>
      <c r="E75" s="194"/>
      <c r="F75" s="195" t="s">
        <v>441</v>
      </c>
      <c r="G75" s="100"/>
    </row>
    <row r="76" spans="2:7" ht="12.75">
      <c r="B76" s="192" t="s">
        <v>272</v>
      </c>
      <c r="C76" s="193" t="s">
        <v>2</v>
      </c>
      <c r="D76" s="193" t="s">
        <v>23</v>
      </c>
      <c r="E76" s="194"/>
      <c r="F76" s="195" t="s">
        <v>442</v>
      </c>
      <c r="G76" s="100"/>
    </row>
    <row r="77" spans="2:7" ht="12.75">
      <c r="B77" s="16" t="s">
        <v>272</v>
      </c>
      <c r="C77" s="17" t="s">
        <v>3</v>
      </c>
      <c r="D77" s="17"/>
      <c r="E77" s="170"/>
      <c r="F77" s="62" t="s">
        <v>443</v>
      </c>
      <c r="G77" s="106">
        <f>SUM(G78:G85)</f>
        <v>0</v>
      </c>
    </row>
    <row r="78" spans="2:7" ht="12.75">
      <c r="B78" s="199" t="s">
        <v>272</v>
      </c>
      <c r="C78" s="200" t="s">
        <v>3</v>
      </c>
      <c r="D78" s="200" t="s">
        <v>20</v>
      </c>
      <c r="E78" s="194"/>
      <c r="F78" s="201" t="s">
        <v>444</v>
      </c>
      <c r="G78" s="100"/>
    </row>
    <row r="79" spans="2:7" ht="12.75">
      <c r="B79" s="199" t="s">
        <v>272</v>
      </c>
      <c r="C79" s="200" t="s">
        <v>3</v>
      </c>
      <c r="D79" s="200" t="s">
        <v>23</v>
      </c>
      <c r="E79" s="194"/>
      <c r="F79" s="201" t="s">
        <v>445</v>
      </c>
      <c r="G79" s="100"/>
    </row>
    <row r="80" spans="2:7" ht="12.75">
      <c r="B80" s="199" t="s">
        <v>272</v>
      </c>
      <c r="C80" s="200" t="s">
        <v>3</v>
      </c>
      <c r="D80" s="200" t="s">
        <v>27</v>
      </c>
      <c r="E80" s="194"/>
      <c r="F80" s="201" t="s">
        <v>446</v>
      </c>
      <c r="G80" s="100"/>
    </row>
    <row r="81" spans="2:7" ht="12.75">
      <c r="B81" s="208" t="s">
        <v>272</v>
      </c>
      <c r="C81" s="209" t="s">
        <v>3</v>
      </c>
      <c r="D81" s="209" t="s">
        <v>31</v>
      </c>
      <c r="E81" s="202"/>
      <c r="F81" s="211" t="s">
        <v>447</v>
      </c>
      <c r="G81" s="100"/>
    </row>
    <row r="82" spans="2:7" ht="12.75">
      <c r="B82" s="199" t="s">
        <v>272</v>
      </c>
      <c r="C82" s="200" t="s">
        <v>3</v>
      </c>
      <c r="D82" s="200" t="s">
        <v>37</v>
      </c>
      <c r="E82" s="194"/>
      <c r="F82" s="211" t="s">
        <v>448</v>
      </c>
      <c r="G82" s="100"/>
    </row>
    <row r="83" spans="2:7" ht="12.75">
      <c r="B83" s="199" t="s">
        <v>272</v>
      </c>
      <c r="C83" s="200" t="s">
        <v>3</v>
      </c>
      <c r="D83" s="200" t="s">
        <v>39</v>
      </c>
      <c r="E83" s="194"/>
      <c r="F83" s="211" t="s">
        <v>449</v>
      </c>
      <c r="G83" s="100"/>
    </row>
    <row r="84" spans="2:7" ht="12.75">
      <c r="B84" s="199" t="s">
        <v>272</v>
      </c>
      <c r="C84" s="200" t="s">
        <v>3</v>
      </c>
      <c r="D84" s="200" t="s">
        <v>41</v>
      </c>
      <c r="E84" s="194"/>
      <c r="F84" s="211" t="s">
        <v>450</v>
      </c>
      <c r="G84" s="100"/>
    </row>
    <row r="85" spans="2:7" ht="12.75">
      <c r="B85" s="199" t="s">
        <v>272</v>
      </c>
      <c r="C85" s="200" t="s">
        <v>3</v>
      </c>
      <c r="D85" s="200" t="s">
        <v>46</v>
      </c>
      <c r="E85" s="194"/>
      <c r="F85" s="201" t="s">
        <v>451</v>
      </c>
      <c r="G85" s="100"/>
    </row>
    <row r="86" spans="2:7" ht="18.75">
      <c r="B86" s="16" t="s">
        <v>272</v>
      </c>
      <c r="C86" s="17" t="s">
        <v>4</v>
      </c>
      <c r="D86" s="17"/>
      <c r="E86" s="170"/>
      <c r="F86" s="158" t="s">
        <v>452</v>
      </c>
      <c r="G86" s="106">
        <f>SUM(G87:G89)</f>
        <v>0</v>
      </c>
    </row>
    <row r="87" spans="2:7" ht="12.75">
      <c r="B87" s="192" t="s">
        <v>272</v>
      </c>
      <c r="C87" s="193" t="s">
        <v>4</v>
      </c>
      <c r="D87" s="193" t="s">
        <v>20</v>
      </c>
      <c r="E87" s="194"/>
      <c r="F87" s="195" t="s">
        <v>453</v>
      </c>
      <c r="G87" s="100"/>
    </row>
    <row r="88" spans="2:7" ht="12.75">
      <c r="B88" s="192" t="s">
        <v>272</v>
      </c>
      <c r="C88" s="193" t="s">
        <v>4</v>
      </c>
      <c r="D88" s="193" t="s">
        <v>23</v>
      </c>
      <c r="E88" s="194"/>
      <c r="F88" s="195" t="s">
        <v>454</v>
      </c>
      <c r="G88" s="100"/>
    </row>
    <row r="89" spans="2:7" ht="12.75">
      <c r="B89" s="192" t="s">
        <v>272</v>
      </c>
      <c r="C89" s="193" t="s">
        <v>4</v>
      </c>
      <c r="D89" s="193" t="s">
        <v>37</v>
      </c>
      <c r="E89" s="194"/>
      <c r="F89" s="195" t="s">
        <v>455</v>
      </c>
      <c r="G89" s="100"/>
    </row>
    <row r="90" spans="2:7" ht="12.75">
      <c r="B90" s="16" t="s">
        <v>272</v>
      </c>
      <c r="C90" s="17" t="s">
        <v>5</v>
      </c>
      <c r="D90" s="17"/>
      <c r="E90" s="170"/>
      <c r="F90" s="62" t="s">
        <v>456</v>
      </c>
      <c r="G90" s="106">
        <f>SUM(G91:G92)</f>
        <v>0</v>
      </c>
    </row>
    <row r="91" spans="2:7" ht="12.75">
      <c r="B91" s="209" t="s">
        <v>272</v>
      </c>
      <c r="C91" s="209" t="s">
        <v>5</v>
      </c>
      <c r="D91" s="209" t="s">
        <v>20</v>
      </c>
      <c r="E91" s="202"/>
      <c r="F91" s="211" t="s">
        <v>344</v>
      </c>
      <c r="G91" s="100"/>
    </row>
    <row r="92" spans="2:7" ht="12.75">
      <c r="B92" s="209" t="s">
        <v>272</v>
      </c>
      <c r="C92" s="209" t="s">
        <v>5</v>
      </c>
      <c r="D92" s="209" t="s">
        <v>59</v>
      </c>
      <c r="E92" s="202"/>
      <c r="F92" s="211" t="s">
        <v>457</v>
      </c>
      <c r="G92" s="100"/>
    </row>
    <row r="93" spans="2:7" ht="12.75">
      <c r="B93" s="16" t="s">
        <v>272</v>
      </c>
      <c r="C93" s="17" t="s">
        <v>338</v>
      </c>
      <c r="D93" s="17"/>
      <c r="E93" s="170"/>
      <c r="F93" s="62" t="s">
        <v>458</v>
      </c>
      <c r="G93" s="106">
        <f>SUM(G94:G95)</f>
        <v>0</v>
      </c>
    </row>
    <row r="94" spans="2:7" ht="12.75">
      <c r="B94" s="192" t="s">
        <v>272</v>
      </c>
      <c r="C94" s="193" t="s">
        <v>338</v>
      </c>
      <c r="D94" s="193" t="s">
        <v>20</v>
      </c>
      <c r="E94" s="194"/>
      <c r="F94" s="195" t="s">
        <v>459</v>
      </c>
      <c r="G94" s="100"/>
    </row>
    <row r="95" spans="2:7" ht="12.75">
      <c r="B95" s="192" t="s">
        <v>272</v>
      </c>
      <c r="C95" s="193" t="s">
        <v>338</v>
      </c>
      <c r="D95" s="193" t="s">
        <v>59</v>
      </c>
      <c r="E95" s="194"/>
      <c r="F95" s="195" t="s">
        <v>247</v>
      </c>
      <c r="G95" s="100"/>
    </row>
    <row r="96" spans="2:7" ht="12.75">
      <c r="B96" s="196"/>
      <c r="C96" s="197"/>
      <c r="D96" s="197"/>
      <c r="E96" s="194"/>
      <c r="F96" s="198"/>
      <c r="G96" s="100"/>
    </row>
    <row r="97" spans="2:7" ht="12.75">
      <c r="B97" s="196"/>
      <c r="C97" s="197"/>
      <c r="D97" s="197"/>
      <c r="E97" s="194"/>
      <c r="F97" s="198"/>
      <c r="G97" s="100"/>
    </row>
    <row r="98" spans="2:7" ht="12.75">
      <c r="B98" s="11" t="s">
        <v>294</v>
      </c>
      <c r="C98" s="12"/>
      <c r="D98" s="12"/>
      <c r="E98" s="169"/>
      <c r="F98" s="155" t="s">
        <v>460</v>
      </c>
      <c r="G98" s="110">
        <f>SUM(G99:G106)</f>
        <v>0</v>
      </c>
    </row>
    <row r="99" spans="2:7" ht="12.75">
      <c r="B99" s="16" t="s">
        <v>294</v>
      </c>
      <c r="C99" s="17" t="s">
        <v>2</v>
      </c>
      <c r="D99" s="17"/>
      <c r="E99" s="170"/>
      <c r="F99" s="62" t="s">
        <v>347</v>
      </c>
      <c r="G99" s="106"/>
    </row>
    <row r="100" spans="2:7" ht="12.75">
      <c r="B100" s="188" t="s">
        <v>294</v>
      </c>
      <c r="C100" s="189" t="s">
        <v>3</v>
      </c>
      <c r="D100" s="189"/>
      <c r="E100" s="190"/>
      <c r="F100" s="191" t="s">
        <v>348</v>
      </c>
      <c r="G100" s="101"/>
    </row>
    <row r="101" spans="2:7" ht="12.75">
      <c r="B101" s="188" t="s">
        <v>294</v>
      </c>
      <c r="C101" s="189" t="s">
        <v>4</v>
      </c>
      <c r="D101" s="189"/>
      <c r="E101" s="190"/>
      <c r="F101" s="191" t="s">
        <v>349</v>
      </c>
      <c r="G101" s="101"/>
    </row>
    <row r="102" spans="2:7" ht="12.75">
      <c r="B102" s="188" t="s">
        <v>294</v>
      </c>
      <c r="C102" s="189" t="s">
        <v>5</v>
      </c>
      <c r="D102" s="189"/>
      <c r="E102" s="190"/>
      <c r="F102" s="191" t="s">
        <v>350</v>
      </c>
      <c r="G102" s="101"/>
    </row>
    <row r="103" spans="2:7" ht="12.75">
      <c r="B103" s="188" t="s">
        <v>294</v>
      </c>
      <c r="C103" s="189" t="s">
        <v>248</v>
      </c>
      <c r="D103" s="189"/>
      <c r="E103" s="190"/>
      <c r="F103" s="191" t="s">
        <v>351</v>
      </c>
      <c r="G103" s="101"/>
    </row>
    <row r="104" spans="2:7" ht="12.75">
      <c r="B104" s="188" t="s">
        <v>294</v>
      </c>
      <c r="C104" s="189" t="s">
        <v>258</v>
      </c>
      <c r="D104" s="189"/>
      <c r="E104" s="190"/>
      <c r="F104" s="191" t="s">
        <v>354</v>
      </c>
      <c r="G104" s="101"/>
    </row>
    <row r="105" spans="2:7" ht="12.75">
      <c r="B105" s="188" t="s">
        <v>294</v>
      </c>
      <c r="C105" s="189" t="s">
        <v>267</v>
      </c>
      <c r="D105" s="189"/>
      <c r="E105" s="190"/>
      <c r="F105" s="191" t="s">
        <v>357</v>
      </c>
      <c r="G105" s="101"/>
    </row>
    <row r="106" spans="2:7" ht="12.75">
      <c r="B106" s="188" t="s">
        <v>294</v>
      </c>
      <c r="C106" s="189" t="s">
        <v>338</v>
      </c>
      <c r="D106" s="189"/>
      <c r="E106" s="190"/>
      <c r="F106" s="191" t="s">
        <v>360</v>
      </c>
      <c r="G106" s="101"/>
    </row>
    <row r="107" spans="2:7" ht="12.75">
      <c r="B107" s="212"/>
      <c r="C107" s="213"/>
      <c r="D107" s="213"/>
      <c r="E107" s="194"/>
      <c r="F107" s="207"/>
      <c r="G107" s="100"/>
    </row>
    <row r="108" spans="2:7" ht="12.75">
      <c r="B108" s="11" t="s">
        <v>300</v>
      </c>
      <c r="C108" s="12"/>
      <c r="D108" s="12"/>
      <c r="E108" s="169"/>
      <c r="F108" s="155" t="s">
        <v>461</v>
      </c>
      <c r="G108" s="110">
        <f>SUM(G109+G114+G115)</f>
        <v>0</v>
      </c>
    </row>
    <row r="109" spans="2:7" ht="12.75">
      <c r="B109" s="16" t="s">
        <v>300</v>
      </c>
      <c r="C109" s="17" t="s">
        <v>2</v>
      </c>
      <c r="D109" s="17"/>
      <c r="E109" s="170"/>
      <c r="F109" s="62" t="s">
        <v>462</v>
      </c>
      <c r="G109" s="106">
        <f>SUM(G110:G113)</f>
        <v>0</v>
      </c>
    </row>
    <row r="110" spans="2:7" ht="12.75">
      <c r="B110" s="192" t="s">
        <v>300</v>
      </c>
      <c r="C110" s="193" t="s">
        <v>2</v>
      </c>
      <c r="D110" s="193" t="s">
        <v>20</v>
      </c>
      <c r="E110" s="194"/>
      <c r="F110" s="195" t="s">
        <v>363</v>
      </c>
      <c r="G110" s="100"/>
    </row>
    <row r="111" spans="2:7" ht="12.75">
      <c r="B111" s="204" t="s">
        <v>300</v>
      </c>
      <c r="C111" s="205" t="s">
        <v>2</v>
      </c>
      <c r="D111" s="205" t="s">
        <v>27</v>
      </c>
      <c r="E111" s="202"/>
      <c r="F111" s="206" t="s">
        <v>365</v>
      </c>
      <c r="G111" s="100"/>
    </row>
    <row r="112" spans="2:7" ht="12.75">
      <c r="B112" s="192" t="s">
        <v>300</v>
      </c>
      <c r="C112" s="193" t="s">
        <v>2</v>
      </c>
      <c r="D112" s="193" t="s">
        <v>37</v>
      </c>
      <c r="E112" s="194"/>
      <c r="F112" s="195" t="s">
        <v>367</v>
      </c>
      <c r="G112" s="100"/>
    </row>
    <row r="113" spans="2:7" ht="12.75">
      <c r="B113" s="192" t="s">
        <v>300</v>
      </c>
      <c r="C113" s="193" t="s">
        <v>2</v>
      </c>
      <c r="D113" s="193" t="s">
        <v>59</v>
      </c>
      <c r="E113" s="194"/>
      <c r="F113" s="195" t="s">
        <v>247</v>
      </c>
      <c r="G113" s="100"/>
    </row>
    <row r="114" spans="2:7" ht="12.75">
      <c r="B114" s="188" t="s">
        <v>300</v>
      </c>
      <c r="C114" s="189" t="s">
        <v>3</v>
      </c>
      <c r="D114" s="189"/>
      <c r="E114" s="190"/>
      <c r="F114" s="203" t="s">
        <v>463</v>
      </c>
      <c r="G114" s="101"/>
    </row>
    <row r="115" spans="2:7" ht="12.75">
      <c r="B115" s="188" t="s">
        <v>300</v>
      </c>
      <c r="C115" s="189" t="s">
        <v>338</v>
      </c>
      <c r="D115" s="189"/>
      <c r="E115" s="190"/>
      <c r="F115" s="191" t="s">
        <v>370</v>
      </c>
      <c r="G115" s="101"/>
    </row>
    <row r="116" spans="2:7" ht="12.75">
      <c r="B116" s="196"/>
      <c r="C116" s="197"/>
      <c r="D116" s="197"/>
      <c r="E116" s="194"/>
      <c r="F116" s="198"/>
      <c r="G116" s="100"/>
    </row>
    <row r="117" spans="2:7" ht="12.75">
      <c r="B117" s="11" t="s">
        <v>464</v>
      </c>
      <c r="C117" s="12"/>
      <c r="D117" s="12"/>
      <c r="E117" s="169"/>
      <c r="F117" s="155" t="s">
        <v>465</v>
      </c>
      <c r="G117" s="110">
        <f>SUM(G118:G122)</f>
        <v>0</v>
      </c>
    </row>
    <row r="118" spans="2:7" ht="12.75">
      <c r="B118" s="188" t="s">
        <v>464</v>
      </c>
      <c r="C118" s="189" t="s">
        <v>3</v>
      </c>
      <c r="D118" s="189"/>
      <c r="E118" s="190"/>
      <c r="F118" s="191" t="s">
        <v>385</v>
      </c>
      <c r="G118" s="101"/>
    </row>
    <row r="119" spans="2:7" ht="12.75">
      <c r="B119" s="188" t="s">
        <v>464</v>
      </c>
      <c r="C119" s="189" t="s">
        <v>258</v>
      </c>
      <c r="D119" s="189"/>
      <c r="E119" s="190"/>
      <c r="F119" s="191" t="s">
        <v>386</v>
      </c>
      <c r="G119" s="101"/>
    </row>
    <row r="120" spans="2:7" ht="12.75">
      <c r="B120" s="188" t="s">
        <v>464</v>
      </c>
      <c r="C120" s="189" t="s">
        <v>267</v>
      </c>
      <c r="D120" s="189"/>
      <c r="E120" s="190"/>
      <c r="F120" s="191" t="s">
        <v>387</v>
      </c>
      <c r="G120" s="101"/>
    </row>
    <row r="121" spans="2:7" ht="12.75">
      <c r="B121" s="188" t="s">
        <v>464</v>
      </c>
      <c r="C121" s="189" t="s">
        <v>285</v>
      </c>
      <c r="D121" s="189"/>
      <c r="E121" s="190"/>
      <c r="F121" s="191" t="s">
        <v>388</v>
      </c>
      <c r="G121" s="101"/>
    </row>
    <row r="122" spans="2:7" ht="12.75">
      <c r="B122" s="188" t="s">
        <v>464</v>
      </c>
      <c r="C122" s="189" t="s">
        <v>294</v>
      </c>
      <c r="D122" s="189"/>
      <c r="E122" s="190"/>
      <c r="F122" s="191" t="s">
        <v>466</v>
      </c>
      <c r="G122" s="101"/>
    </row>
    <row r="123" spans="2:7" ht="12.75">
      <c r="B123" s="196"/>
      <c r="C123" s="213"/>
      <c r="D123" s="213"/>
      <c r="E123" s="194"/>
      <c r="F123" s="207"/>
      <c r="G123" s="100"/>
    </row>
    <row r="124" spans="2:7" ht="12.75">
      <c r="B124" s="11" t="s">
        <v>467</v>
      </c>
      <c r="C124" s="12"/>
      <c r="D124" s="12"/>
      <c r="E124" s="169"/>
      <c r="F124" s="155" t="s">
        <v>468</v>
      </c>
      <c r="G124" s="110">
        <f>SUM(G125+G128)</f>
        <v>0</v>
      </c>
    </row>
    <row r="125" spans="2:7" ht="12.75">
      <c r="B125" s="16" t="s">
        <v>467</v>
      </c>
      <c r="C125" s="17" t="s">
        <v>2</v>
      </c>
      <c r="D125" s="17"/>
      <c r="E125" s="170"/>
      <c r="F125" s="62" t="s">
        <v>425</v>
      </c>
      <c r="G125" s="106">
        <f>SUM(G126:G127)</f>
        <v>0</v>
      </c>
    </row>
    <row r="126" spans="2:7" ht="12.75">
      <c r="B126" s="208" t="s">
        <v>467</v>
      </c>
      <c r="C126" s="209" t="s">
        <v>2</v>
      </c>
      <c r="D126" s="209" t="s">
        <v>20</v>
      </c>
      <c r="E126" s="202"/>
      <c r="F126" s="211" t="s">
        <v>498</v>
      </c>
      <c r="G126" s="109"/>
    </row>
    <row r="127" spans="2:7" ht="12.75">
      <c r="B127" s="208" t="s">
        <v>467</v>
      </c>
      <c r="C127" s="209" t="s">
        <v>2</v>
      </c>
      <c r="D127" s="209" t="s">
        <v>59</v>
      </c>
      <c r="E127" s="202"/>
      <c r="F127" s="211" t="s">
        <v>208</v>
      </c>
      <c r="G127" s="109"/>
    </row>
    <row r="128" spans="2:7" ht="12.75">
      <c r="B128" s="16" t="s">
        <v>467</v>
      </c>
      <c r="C128" s="17" t="s">
        <v>4</v>
      </c>
      <c r="D128" s="17"/>
      <c r="E128" s="170"/>
      <c r="F128" s="62" t="s">
        <v>426</v>
      </c>
      <c r="G128" s="106">
        <f>SUM(G129+G131+G134+G137+G139+G141)</f>
        <v>0</v>
      </c>
    </row>
    <row r="129" spans="2:7" ht="12.75">
      <c r="B129" s="40" t="s">
        <v>467</v>
      </c>
      <c r="C129" s="119" t="s">
        <v>4</v>
      </c>
      <c r="D129" s="119" t="s">
        <v>20</v>
      </c>
      <c r="E129" s="38"/>
      <c r="F129" s="179" t="s">
        <v>481</v>
      </c>
      <c r="G129" s="108">
        <f>SUM(G130)</f>
        <v>0</v>
      </c>
    </row>
    <row r="130" spans="2:7" ht="12.75">
      <c r="B130" s="199" t="s">
        <v>467</v>
      </c>
      <c r="C130" s="209" t="s">
        <v>4</v>
      </c>
      <c r="D130" s="209" t="s">
        <v>20</v>
      </c>
      <c r="E130" s="194" t="s">
        <v>20</v>
      </c>
      <c r="F130" s="211" t="s">
        <v>483</v>
      </c>
      <c r="G130" s="100"/>
    </row>
    <row r="131" spans="2:7" ht="12.75">
      <c r="B131" s="40" t="s">
        <v>467</v>
      </c>
      <c r="C131" s="119" t="s">
        <v>4</v>
      </c>
      <c r="D131" s="119" t="s">
        <v>23</v>
      </c>
      <c r="E131" s="42"/>
      <c r="F131" s="179" t="s">
        <v>485</v>
      </c>
      <c r="G131" s="108">
        <f>SUM(G132:G133)</f>
        <v>0</v>
      </c>
    </row>
    <row r="132" spans="2:7" ht="12.75">
      <c r="B132" s="199" t="s">
        <v>467</v>
      </c>
      <c r="C132" s="209" t="s">
        <v>4</v>
      </c>
      <c r="D132" s="209" t="s">
        <v>23</v>
      </c>
      <c r="E132" s="202" t="s">
        <v>20</v>
      </c>
      <c r="F132" s="211" t="s">
        <v>499</v>
      </c>
      <c r="G132" s="100"/>
    </row>
    <row r="133" spans="2:7" ht="12.75">
      <c r="B133" s="199" t="s">
        <v>467</v>
      </c>
      <c r="C133" s="209" t="s">
        <v>4</v>
      </c>
      <c r="D133" s="209" t="s">
        <v>23</v>
      </c>
      <c r="E133" s="202" t="s">
        <v>23</v>
      </c>
      <c r="F133" s="211" t="s">
        <v>500</v>
      </c>
      <c r="G133" s="100"/>
    </row>
    <row r="134" spans="2:7" ht="12.75">
      <c r="B134" s="40" t="s">
        <v>467</v>
      </c>
      <c r="C134" s="119" t="s">
        <v>4</v>
      </c>
      <c r="D134" s="119" t="s">
        <v>27</v>
      </c>
      <c r="E134" s="42"/>
      <c r="F134" s="179" t="s">
        <v>501</v>
      </c>
      <c r="G134" s="108">
        <f>SUM(G135:G136)</f>
        <v>0</v>
      </c>
    </row>
    <row r="135" spans="2:7" ht="12.75">
      <c r="B135" s="199" t="s">
        <v>467</v>
      </c>
      <c r="C135" s="209" t="s">
        <v>4</v>
      </c>
      <c r="D135" s="209" t="s">
        <v>27</v>
      </c>
      <c r="E135" s="202" t="s">
        <v>20</v>
      </c>
      <c r="F135" s="211" t="s">
        <v>500</v>
      </c>
      <c r="G135" s="100"/>
    </row>
    <row r="136" spans="2:7" ht="12.75">
      <c r="B136" s="199" t="s">
        <v>467</v>
      </c>
      <c r="C136" s="209" t="s">
        <v>4</v>
      </c>
      <c r="D136" s="209" t="s">
        <v>27</v>
      </c>
      <c r="E136" s="202" t="s">
        <v>23</v>
      </c>
      <c r="F136" s="211" t="s">
        <v>502</v>
      </c>
      <c r="G136" s="100"/>
    </row>
    <row r="137" spans="2:7" ht="12.75">
      <c r="B137" s="40" t="s">
        <v>467</v>
      </c>
      <c r="C137" s="119" t="s">
        <v>4</v>
      </c>
      <c r="D137" s="119" t="s">
        <v>31</v>
      </c>
      <c r="E137" s="42"/>
      <c r="F137" s="179" t="s">
        <v>486</v>
      </c>
      <c r="G137" s="108">
        <f>SUM(G138)</f>
        <v>0</v>
      </c>
    </row>
    <row r="138" spans="2:7" ht="12.75">
      <c r="B138" s="199" t="s">
        <v>467</v>
      </c>
      <c r="C138" s="209" t="s">
        <v>4</v>
      </c>
      <c r="D138" s="209" t="s">
        <v>31</v>
      </c>
      <c r="E138" s="202" t="s">
        <v>20</v>
      </c>
      <c r="F138" s="211" t="s">
        <v>488</v>
      </c>
      <c r="G138" s="100"/>
    </row>
    <row r="139" spans="2:7" ht="12.75">
      <c r="B139" s="40" t="s">
        <v>467</v>
      </c>
      <c r="C139" s="119" t="s">
        <v>4</v>
      </c>
      <c r="D139" s="119" t="s">
        <v>37</v>
      </c>
      <c r="E139" s="42"/>
      <c r="F139" s="179" t="s">
        <v>503</v>
      </c>
      <c r="G139" s="108">
        <f>SUM(G140)</f>
        <v>0</v>
      </c>
    </row>
    <row r="140" spans="2:7" ht="12.75">
      <c r="B140" s="199" t="s">
        <v>467</v>
      </c>
      <c r="C140" s="209" t="s">
        <v>4</v>
      </c>
      <c r="D140" s="209" t="s">
        <v>37</v>
      </c>
      <c r="E140" s="202" t="s">
        <v>20</v>
      </c>
      <c r="F140" s="211" t="s">
        <v>504</v>
      </c>
      <c r="G140" s="100"/>
    </row>
    <row r="141" spans="2:7" ht="12.75">
      <c r="B141" s="199" t="s">
        <v>467</v>
      </c>
      <c r="C141" s="209" t="s">
        <v>4</v>
      </c>
      <c r="D141" s="209" t="s">
        <v>59</v>
      </c>
      <c r="E141" s="202"/>
      <c r="F141" s="210" t="s">
        <v>429</v>
      </c>
      <c r="G141" s="100"/>
    </row>
    <row r="142" spans="2:7" ht="12.75">
      <c r="B142" s="196"/>
      <c r="C142" s="197"/>
      <c r="D142" s="197"/>
      <c r="E142" s="194"/>
      <c r="F142" s="198"/>
      <c r="G142" s="100"/>
    </row>
    <row r="143" spans="2:7" ht="12.75">
      <c r="B143" s="11" t="s">
        <v>469</v>
      </c>
      <c r="C143" s="12"/>
      <c r="D143" s="12"/>
      <c r="E143" s="169"/>
      <c r="F143" s="155" t="s">
        <v>470</v>
      </c>
      <c r="G143" s="110">
        <f>SUM(G144)</f>
        <v>0</v>
      </c>
    </row>
    <row r="144" spans="2:7" ht="12.75">
      <c r="B144" s="16" t="s">
        <v>469</v>
      </c>
      <c r="C144" s="17" t="s">
        <v>2</v>
      </c>
      <c r="D144" s="17"/>
      <c r="E144" s="170"/>
      <c r="F144" s="62" t="s">
        <v>471</v>
      </c>
      <c r="G144" s="106">
        <f>SUM(G145:G146)</f>
        <v>0</v>
      </c>
    </row>
    <row r="145" spans="2:7" ht="12.75">
      <c r="B145" s="192" t="s">
        <v>469</v>
      </c>
      <c r="C145" s="193" t="s">
        <v>2</v>
      </c>
      <c r="D145" s="193" t="s">
        <v>23</v>
      </c>
      <c r="E145" s="194"/>
      <c r="F145" s="195" t="s">
        <v>394</v>
      </c>
      <c r="G145" s="100"/>
    </row>
    <row r="146" spans="2:7" ht="12.75">
      <c r="B146" s="192" t="s">
        <v>469</v>
      </c>
      <c r="C146" s="193" t="s">
        <v>2</v>
      </c>
      <c r="D146" s="193" t="s">
        <v>27</v>
      </c>
      <c r="E146" s="194"/>
      <c r="F146" s="195" t="s">
        <v>395</v>
      </c>
      <c r="G146" s="100"/>
    </row>
    <row r="147" spans="2:7" ht="12.75">
      <c r="B147" s="214"/>
      <c r="C147" s="193"/>
      <c r="D147" s="193"/>
      <c r="E147" s="194"/>
      <c r="F147" s="195"/>
      <c r="G147" s="100"/>
    </row>
    <row r="148" spans="2:7" ht="12.75">
      <c r="B148" s="184" t="s">
        <v>472</v>
      </c>
      <c r="C148" s="185"/>
      <c r="D148" s="185"/>
      <c r="E148" s="186"/>
      <c r="F148" s="187" t="s">
        <v>473</v>
      </c>
      <c r="G148" s="102"/>
    </row>
    <row r="149" spans="2:7" ht="12.75">
      <c r="B149" s="214"/>
      <c r="C149" s="215"/>
      <c r="D149" s="215"/>
      <c r="E149" s="194"/>
      <c r="F149" s="217"/>
      <c r="G149" s="100"/>
    </row>
    <row r="150" spans="2:7" ht="12.75">
      <c r="B150" s="159"/>
      <c r="C150" s="160"/>
      <c r="D150" s="160"/>
      <c r="E150" s="171"/>
      <c r="F150" s="92" t="s">
        <v>474</v>
      </c>
      <c r="G150" s="111">
        <f>SUM(+G7+G35+G62+G69+G73+G98+G108+G117+G124+G143+G148)</f>
        <v>0</v>
      </c>
    </row>
    <row r="151" spans="2:7" ht="13.5" thickBot="1">
      <c r="B151" s="218"/>
      <c r="C151" s="219"/>
      <c r="D151" s="219"/>
      <c r="E151" s="220"/>
      <c r="F151" s="221"/>
      <c r="G151" s="222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&amp;LSALUD - INGRESOS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1">
      <selection activeCell="I408" sqref="I408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44" customFormat="1" ht="12.75" customHeight="1">
      <c r="B1" s="503" t="s">
        <v>477</v>
      </c>
      <c r="C1" s="503"/>
      <c r="D1" s="503"/>
      <c r="E1" s="503"/>
      <c r="F1" s="503"/>
      <c r="G1" s="503"/>
      <c r="H1" s="503"/>
    </row>
    <row r="2" s="162" customFormat="1" ht="12.75" customHeight="1">
      <c r="G2" s="163"/>
    </row>
    <row r="3" spans="6:7" s="162" customFormat="1" ht="12.75" customHeight="1">
      <c r="F3" s="162" t="s">
        <v>0</v>
      </c>
      <c r="G3" s="163" t="s">
        <v>475</v>
      </c>
    </row>
    <row r="4" s="162" customFormat="1" ht="12.75" customHeight="1" thickBot="1">
      <c r="G4" s="164"/>
    </row>
    <row r="5" spans="2:8" ht="66.75" thickBot="1">
      <c r="B5" s="103" t="s">
        <v>6</v>
      </c>
      <c r="C5" s="103" t="s">
        <v>7</v>
      </c>
      <c r="D5" s="103" t="s">
        <v>8</v>
      </c>
      <c r="E5" s="103" t="s">
        <v>9</v>
      </c>
      <c r="F5" s="103" t="s">
        <v>10</v>
      </c>
      <c r="G5" s="104" t="s">
        <v>1</v>
      </c>
      <c r="H5" s="181" t="s">
        <v>16</v>
      </c>
    </row>
    <row r="6" spans="2:8" ht="12.75">
      <c r="B6" s="3"/>
      <c r="C6" s="4"/>
      <c r="D6" s="5"/>
      <c r="E6" s="4"/>
      <c r="F6" s="6"/>
      <c r="G6" s="7"/>
      <c r="H6" s="182"/>
    </row>
    <row r="7" spans="2:8" ht="12.75">
      <c r="B7" s="11" t="s">
        <v>17</v>
      </c>
      <c r="C7" s="12"/>
      <c r="D7" s="13"/>
      <c r="E7" s="12"/>
      <c r="F7" s="14"/>
      <c r="G7" s="15" t="s">
        <v>18</v>
      </c>
      <c r="H7" s="110">
        <f>SUM(H8+H136+H251+H262)</f>
        <v>0</v>
      </c>
    </row>
    <row r="8" spans="2:8" ht="12.75">
      <c r="B8" s="16" t="s">
        <v>17</v>
      </c>
      <c r="C8" s="17" t="s">
        <v>2</v>
      </c>
      <c r="D8" s="18"/>
      <c r="E8" s="17"/>
      <c r="F8" s="19"/>
      <c r="G8" s="20" t="s">
        <v>19</v>
      </c>
      <c r="H8" s="106">
        <f>SUM(H9+H102+H106+H120+H128)</f>
        <v>0</v>
      </c>
    </row>
    <row r="9" spans="2:8" ht="12.75">
      <c r="B9" s="21" t="s">
        <v>17</v>
      </c>
      <c r="C9" s="22" t="s">
        <v>2</v>
      </c>
      <c r="D9" s="23" t="s">
        <v>20</v>
      </c>
      <c r="E9" s="22"/>
      <c r="F9" s="24"/>
      <c r="G9" s="25" t="s">
        <v>21</v>
      </c>
      <c r="H9" s="107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27" t="s">
        <v>17</v>
      </c>
      <c r="C10" s="28" t="s">
        <v>2</v>
      </c>
      <c r="D10" s="29" t="s">
        <v>20</v>
      </c>
      <c r="E10" s="28" t="s">
        <v>20</v>
      </c>
      <c r="F10" s="30"/>
      <c r="G10" s="31" t="s">
        <v>22</v>
      </c>
      <c r="H10" s="108"/>
    </row>
    <row r="11" spans="2:8" ht="12.75">
      <c r="B11" s="27" t="s">
        <v>17</v>
      </c>
      <c r="C11" s="28" t="s">
        <v>2</v>
      </c>
      <c r="D11" s="29" t="s">
        <v>20</v>
      </c>
      <c r="E11" s="28" t="s">
        <v>23</v>
      </c>
      <c r="F11" s="30"/>
      <c r="G11" s="31" t="s">
        <v>24</v>
      </c>
      <c r="H11" s="108">
        <v>0</v>
      </c>
    </row>
    <row r="12" spans="2:8" ht="12.75">
      <c r="B12" s="40" t="s">
        <v>17</v>
      </c>
      <c r="C12" s="41" t="s">
        <v>2</v>
      </c>
      <c r="D12" s="39" t="s">
        <v>20</v>
      </c>
      <c r="E12" s="41" t="s">
        <v>23</v>
      </c>
      <c r="F12" s="38" t="s">
        <v>20</v>
      </c>
      <c r="G12" s="138" t="s">
        <v>25</v>
      </c>
      <c r="H12" s="108"/>
    </row>
    <row r="13" spans="2:8" ht="12.75">
      <c r="B13" s="40" t="s">
        <v>17</v>
      </c>
      <c r="C13" s="41" t="s">
        <v>2</v>
      </c>
      <c r="D13" s="39" t="s">
        <v>20</v>
      </c>
      <c r="E13" s="41" t="s">
        <v>23</v>
      </c>
      <c r="F13" s="38" t="s">
        <v>23</v>
      </c>
      <c r="G13" s="138" t="s">
        <v>26</v>
      </c>
      <c r="H13" s="108"/>
    </row>
    <row r="14" spans="2:8" ht="12.75">
      <c r="B14" s="40" t="s">
        <v>17</v>
      </c>
      <c r="C14" s="41" t="s">
        <v>2</v>
      </c>
      <c r="D14" s="39" t="s">
        <v>20</v>
      </c>
      <c r="E14" s="41" t="s">
        <v>23</v>
      </c>
      <c r="F14" s="38" t="s">
        <v>27</v>
      </c>
      <c r="G14" s="138" t="s">
        <v>28</v>
      </c>
      <c r="H14" s="108"/>
    </row>
    <row r="15" spans="2:8" ht="12.75">
      <c r="B15" s="27" t="s">
        <v>17</v>
      </c>
      <c r="C15" s="28" t="s">
        <v>2</v>
      </c>
      <c r="D15" s="29" t="s">
        <v>20</v>
      </c>
      <c r="E15" s="28" t="s">
        <v>27</v>
      </c>
      <c r="F15" s="30"/>
      <c r="G15" s="31" t="s">
        <v>29</v>
      </c>
      <c r="H15" s="108">
        <f>SUM(H16)</f>
        <v>0</v>
      </c>
    </row>
    <row r="16" spans="2:8" ht="12.75">
      <c r="B16" s="40" t="s">
        <v>17</v>
      </c>
      <c r="C16" s="41" t="s">
        <v>2</v>
      </c>
      <c r="D16" s="39" t="s">
        <v>20</v>
      </c>
      <c r="E16" s="41" t="s">
        <v>27</v>
      </c>
      <c r="F16" s="38" t="s">
        <v>20</v>
      </c>
      <c r="G16" s="138" t="s">
        <v>30</v>
      </c>
      <c r="H16" s="108"/>
    </row>
    <row r="17" spans="2:8" ht="12.75">
      <c r="B17" s="27" t="s">
        <v>17</v>
      </c>
      <c r="C17" s="28" t="s">
        <v>2</v>
      </c>
      <c r="D17" s="29" t="s">
        <v>20</v>
      </c>
      <c r="E17" s="28" t="s">
        <v>31</v>
      </c>
      <c r="F17" s="30"/>
      <c r="G17" s="31" t="s">
        <v>32</v>
      </c>
      <c r="H17" s="108">
        <f>SUM(H18:H21)</f>
        <v>0</v>
      </c>
    </row>
    <row r="18" spans="2:8" ht="12.75">
      <c r="B18" s="40" t="s">
        <v>17</v>
      </c>
      <c r="C18" s="41" t="s">
        <v>2</v>
      </c>
      <c r="D18" s="39" t="s">
        <v>20</v>
      </c>
      <c r="E18" s="41" t="s">
        <v>31</v>
      </c>
      <c r="F18" s="38" t="s">
        <v>20</v>
      </c>
      <c r="G18" s="138" t="s">
        <v>33</v>
      </c>
      <c r="H18" s="108"/>
    </row>
    <row r="19" spans="2:8" ht="12.75">
      <c r="B19" s="40" t="s">
        <v>17</v>
      </c>
      <c r="C19" s="41" t="s">
        <v>2</v>
      </c>
      <c r="D19" s="39" t="s">
        <v>20</v>
      </c>
      <c r="E19" s="41" t="s">
        <v>31</v>
      </c>
      <c r="F19" s="38" t="s">
        <v>23</v>
      </c>
      <c r="G19" s="138" t="s">
        <v>34</v>
      </c>
      <c r="H19" s="108"/>
    </row>
    <row r="20" spans="2:8" ht="12.75">
      <c r="B20" s="40" t="s">
        <v>17</v>
      </c>
      <c r="C20" s="41" t="s">
        <v>2</v>
      </c>
      <c r="D20" s="39" t="s">
        <v>20</v>
      </c>
      <c r="E20" s="41" t="s">
        <v>31</v>
      </c>
      <c r="F20" s="38" t="s">
        <v>27</v>
      </c>
      <c r="G20" s="138" t="s">
        <v>35</v>
      </c>
      <c r="H20" s="108"/>
    </row>
    <row r="21" spans="2:8" ht="12.75">
      <c r="B21" s="40" t="s">
        <v>17</v>
      </c>
      <c r="C21" s="41" t="s">
        <v>2</v>
      </c>
      <c r="D21" s="39" t="s">
        <v>20</v>
      </c>
      <c r="E21" s="41" t="s">
        <v>31</v>
      </c>
      <c r="F21" s="38" t="s">
        <v>31</v>
      </c>
      <c r="G21" s="138" t="s">
        <v>36</v>
      </c>
      <c r="H21" s="108"/>
    </row>
    <row r="22" spans="2:8" ht="12.75">
      <c r="B22" s="27" t="s">
        <v>17</v>
      </c>
      <c r="C22" s="28" t="s">
        <v>2</v>
      </c>
      <c r="D22" s="29" t="s">
        <v>20</v>
      </c>
      <c r="E22" s="28" t="s">
        <v>37</v>
      </c>
      <c r="F22" s="38"/>
      <c r="G22" s="46" t="s">
        <v>38</v>
      </c>
      <c r="H22" s="108"/>
    </row>
    <row r="23" spans="2:8" ht="12.75">
      <c r="B23" s="27" t="s">
        <v>17</v>
      </c>
      <c r="C23" s="28" t="s">
        <v>2</v>
      </c>
      <c r="D23" s="29" t="s">
        <v>20</v>
      </c>
      <c r="E23" s="28" t="s">
        <v>39</v>
      </c>
      <c r="F23" s="30"/>
      <c r="G23" s="31" t="s">
        <v>40</v>
      </c>
      <c r="H23" s="108"/>
    </row>
    <row r="24" spans="2:8" ht="12.75">
      <c r="B24" s="27" t="s">
        <v>17</v>
      </c>
      <c r="C24" s="28" t="s">
        <v>2</v>
      </c>
      <c r="D24" s="29" t="s">
        <v>20</v>
      </c>
      <c r="E24" s="28" t="s">
        <v>41</v>
      </c>
      <c r="F24" s="30"/>
      <c r="G24" s="31" t="s">
        <v>42</v>
      </c>
      <c r="H24" s="108">
        <f>SUM(H25:H27)</f>
        <v>0</v>
      </c>
    </row>
    <row r="25" spans="2:8" ht="12.75">
      <c r="B25" s="40" t="s">
        <v>17</v>
      </c>
      <c r="C25" s="41" t="s">
        <v>2</v>
      </c>
      <c r="D25" s="39" t="s">
        <v>20</v>
      </c>
      <c r="E25" s="41" t="s">
        <v>41</v>
      </c>
      <c r="F25" s="38" t="s">
        <v>20</v>
      </c>
      <c r="G25" s="138" t="s">
        <v>43</v>
      </c>
      <c r="H25" s="108"/>
    </row>
    <row r="26" spans="2:8" ht="12.75">
      <c r="B26" s="40" t="s">
        <v>17</v>
      </c>
      <c r="C26" s="41" t="s">
        <v>2</v>
      </c>
      <c r="D26" s="39" t="s">
        <v>20</v>
      </c>
      <c r="E26" s="41" t="s">
        <v>41</v>
      </c>
      <c r="F26" s="38" t="s">
        <v>23</v>
      </c>
      <c r="G26" s="138" t="s">
        <v>44</v>
      </c>
      <c r="H26" s="108"/>
    </row>
    <row r="27" spans="2:8" ht="12.75">
      <c r="B27" s="40" t="s">
        <v>17</v>
      </c>
      <c r="C27" s="41" t="s">
        <v>2</v>
      </c>
      <c r="D27" s="39" t="s">
        <v>20</v>
      </c>
      <c r="E27" s="41" t="s">
        <v>41</v>
      </c>
      <c r="F27" s="38" t="s">
        <v>27</v>
      </c>
      <c r="G27" s="138" t="s">
        <v>45</v>
      </c>
      <c r="H27" s="108"/>
    </row>
    <row r="28" spans="2:8" ht="12.75">
      <c r="B28" s="27" t="s">
        <v>17</v>
      </c>
      <c r="C28" s="28" t="s">
        <v>2</v>
      </c>
      <c r="D28" s="29" t="s">
        <v>20</v>
      </c>
      <c r="E28" s="28" t="s">
        <v>46</v>
      </c>
      <c r="F28" s="30"/>
      <c r="G28" s="31" t="s">
        <v>47</v>
      </c>
      <c r="H28" s="108">
        <f>SUM(H29:H30)</f>
        <v>0</v>
      </c>
    </row>
    <row r="29" spans="2:8" ht="12.75">
      <c r="B29" s="40" t="s">
        <v>17</v>
      </c>
      <c r="C29" s="41" t="s">
        <v>2</v>
      </c>
      <c r="D29" s="39" t="s">
        <v>20</v>
      </c>
      <c r="E29" s="41" t="s">
        <v>46</v>
      </c>
      <c r="F29" s="38" t="s">
        <v>20</v>
      </c>
      <c r="G29" s="138" t="s">
        <v>48</v>
      </c>
      <c r="H29" s="108"/>
    </row>
    <row r="30" spans="2:8" ht="12.75">
      <c r="B30" s="115" t="s">
        <v>17</v>
      </c>
      <c r="C30" s="116" t="s">
        <v>2</v>
      </c>
      <c r="D30" s="117" t="s">
        <v>20</v>
      </c>
      <c r="E30" s="116" t="s">
        <v>46</v>
      </c>
      <c r="F30" s="118" t="s">
        <v>23</v>
      </c>
      <c r="G30" s="139" t="s">
        <v>49</v>
      </c>
      <c r="H30" s="108"/>
    </row>
    <row r="31" spans="2:8" ht="12.75">
      <c r="B31" s="27" t="s">
        <v>17</v>
      </c>
      <c r="C31" s="28" t="s">
        <v>2</v>
      </c>
      <c r="D31" s="29" t="s">
        <v>20</v>
      </c>
      <c r="E31" s="32" t="s">
        <v>50</v>
      </c>
      <c r="F31" s="30"/>
      <c r="G31" s="31" t="s">
        <v>51</v>
      </c>
      <c r="H31" s="108">
        <f>SUM(H32:H39)</f>
        <v>0</v>
      </c>
    </row>
    <row r="32" spans="2:8" ht="12.75">
      <c r="B32" s="40" t="s">
        <v>17</v>
      </c>
      <c r="C32" s="41" t="s">
        <v>2</v>
      </c>
      <c r="D32" s="39" t="s">
        <v>20</v>
      </c>
      <c r="E32" s="41" t="s">
        <v>50</v>
      </c>
      <c r="F32" s="38" t="s">
        <v>20</v>
      </c>
      <c r="G32" s="140" t="s">
        <v>52</v>
      </c>
      <c r="H32" s="108"/>
    </row>
    <row r="33" spans="2:8" ht="12.75">
      <c r="B33" s="40" t="s">
        <v>17</v>
      </c>
      <c r="C33" s="41" t="s">
        <v>2</v>
      </c>
      <c r="D33" s="39" t="s">
        <v>20</v>
      </c>
      <c r="E33" s="41" t="s">
        <v>50</v>
      </c>
      <c r="F33" s="38" t="s">
        <v>23</v>
      </c>
      <c r="G33" s="140" t="s">
        <v>53</v>
      </c>
      <c r="H33" s="108"/>
    </row>
    <row r="34" spans="2:8" ht="12.75">
      <c r="B34" s="115" t="s">
        <v>17</v>
      </c>
      <c r="C34" s="116" t="s">
        <v>2</v>
      </c>
      <c r="D34" s="117" t="s">
        <v>20</v>
      </c>
      <c r="E34" s="116" t="s">
        <v>50</v>
      </c>
      <c r="F34" s="118" t="s">
        <v>27</v>
      </c>
      <c r="G34" s="139" t="s">
        <v>54</v>
      </c>
      <c r="H34" s="108"/>
    </row>
    <row r="35" spans="2:8" ht="12.75">
      <c r="B35" s="40" t="s">
        <v>17</v>
      </c>
      <c r="C35" s="41" t="s">
        <v>2</v>
      </c>
      <c r="D35" s="39" t="s">
        <v>20</v>
      </c>
      <c r="E35" s="41" t="s">
        <v>50</v>
      </c>
      <c r="F35" s="38" t="s">
        <v>31</v>
      </c>
      <c r="G35" s="140" t="s">
        <v>55</v>
      </c>
      <c r="H35" s="108"/>
    </row>
    <row r="36" spans="2:8" ht="12.75">
      <c r="B36" s="40" t="s">
        <v>17</v>
      </c>
      <c r="C36" s="41" t="s">
        <v>2</v>
      </c>
      <c r="D36" s="39" t="s">
        <v>20</v>
      </c>
      <c r="E36" s="41" t="s">
        <v>50</v>
      </c>
      <c r="F36" s="38" t="s">
        <v>37</v>
      </c>
      <c r="G36" s="140" t="s">
        <v>56</v>
      </c>
      <c r="H36" s="108"/>
    </row>
    <row r="37" spans="2:8" ht="12.75">
      <c r="B37" s="40" t="s">
        <v>17</v>
      </c>
      <c r="C37" s="41" t="s">
        <v>2</v>
      </c>
      <c r="D37" s="39" t="s">
        <v>20</v>
      </c>
      <c r="E37" s="41" t="s">
        <v>50</v>
      </c>
      <c r="F37" s="38" t="s">
        <v>39</v>
      </c>
      <c r="G37" s="140" t="s">
        <v>57</v>
      </c>
      <c r="H37" s="108"/>
    </row>
    <row r="38" spans="2:8" ht="12.75">
      <c r="B38" s="40" t="s">
        <v>17</v>
      </c>
      <c r="C38" s="41" t="s">
        <v>2</v>
      </c>
      <c r="D38" s="39" t="s">
        <v>20</v>
      </c>
      <c r="E38" s="41" t="s">
        <v>50</v>
      </c>
      <c r="F38" s="38" t="s">
        <v>41</v>
      </c>
      <c r="G38" s="140" t="s">
        <v>58</v>
      </c>
      <c r="H38" s="108"/>
    </row>
    <row r="39" spans="2:8" ht="12.75">
      <c r="B39" s="40" t="s">
        <v>17</v>
      </c>
      <c r="C39" s="41" t="s">
        <v>2</v>
      </c>
      <c r="D39" s="39" t="s">
        <v>20</v>
      </c>
      <c r="E39" s="41" t="s">
        <v>50</v>
      </c>
      <c r="F39" s="38" t="s">
        <v>59</v>
      </c>
      <c r="G39" s="140" t="s">
        <v>60</v>
      </c>
      <c r="H39" s="108"/>
    </row>
    <row r="40" spans="2:8" ht="12.75">
      <c r="B40" s="27" t="s">
        <v>17</v>
      </c>
      <c r="C40" s="28" t="s">
        <v>2</v>
      </c>
      <c r="D40" s="29" t="s">
        <v>20</v>
      </c>
      <c r="E40" s="32" t="s">
        <v>61</v>
      </c>
      <c r="F40" s="30"/>
      <c r="G40" s="31" t="s">
        <v>62</v>
      </c>
      <c r="H40" s="108">
        <f>SUM(H41)</f>
        <v>0</v>
      </c>
    </row>
    <row r="41" spans="2:8" ht="12.75">
      <c r="B41" s="40" t="s">
        <v>17</v>
      </c>
      <c r="C41" s="41" t="s">
        <v>2</v>
      </c>
      <c r="D41" s="39" t="s">
        <v>20</v>
      </c>
      <c r="E41" s="119" t="s">
        <v>61</v>
      </c>
      <c r="F41" s="38" t="s">
        <v>20</v>
      </c>
      <c r="G41" s="138" t="s">
        <v>63</v>
      </c>
      <c r="H41" s="108"/>
    </row>
    <row r="42" spans="2:8" ht="12.75">
      <c r="B42" s="27" t="s">
        <v>17</v>
      </c>
      <c r="C42" s="28" t="s">
        <v>2</v>
      </c>
      <c r="D42" s="29" t="s">
        <v>20</v>
      </c>
      <c r="E42" s="32" t="s">
        <v>64</v>
      </c>
      <c r="F42" s="30"/>
      <c r="G42" s="31" t="s">
        <v>65</v>
      </c>
      <c r="H42" s="108">
        <f>SUM(H43)</f>
        <v>0</v>
      </c>
    </row>
    <row r="43" spans="2:8" ht="12.75">
      <c r="B43" s="40" t="s">
        <v>17</v>
      </c>
      <c r="C43" s="41" t="s">
        <v>2</v>
      </c>
      <c r="D43" s="39" t="s">
        <v>20</v>
      </c>
      <c r="E43" s="119" t="s">
        <v>64</v>
      </c>
      <c r="F43" s="38"/>
      <c r="G43" s="138" t="s">
        <v>66</v>
      </c>
      <c r="H43" s="108"/>
    </row>
    <row r="44" spans="2:8" ht="12.75">
      <c r="B44" s="27" t="s">
        <v>17</v>
      </c>
      <c r="C44" s="28" t="s">
        <v>2</v>
      </c>
      <c r="D44" s="29" t="s">
        <v>20</v>
      </c>
      <c r="E44" s="32" t="s">
        <v>67</v>
      </c>
      <c r="F44" s="38"/>
      <c r="G44" s="46" t="s">
        <v>68</v>
      </c>
      <c r="H44" s="108"/>
    </row>
    <row r="45" spans="2:8" ht="12.75">
      <c r="B45" s="27" t="s">
        <v>17</v>
      </c>
      <c r="C45" s="28" t="s">
        <v>2</v>
      </c>
      <c r="D45" s="29" t="s">
        <v>20</v>
      </c>
      <c r="E45" s="32" t="s">
        <v>69</v>
      </c>
      <c r="F45" s="38"/>
      <c r="G45" s="46" t="s">
        <v>70</v>
      </c>
      <c r="H45" s="108"/>
    </row>
    <row r="46" spans="2:8" ht="12.75">
      <c r="B46" s="27" t="s">
        <v>17</v>
      </c>
      <c r="C46" s="28" t="s">
        <v>2</v>
      </c>
      <c r="D46" s="29" t="s">
        <v>20</v>
      </c>
      <c r="E46" s="28" t="s">
        <v>71</v>
      </c>
      <c r="F46" s="30"/>
      <c r="G46" s="31" t="s">
        <v>72</v>
      </c>
      <c r="H46" s="108">
        <f>SUM(H47:H54)</f>
        <v>0</v>
      </c>
    </row>
    <row r="47" spans="2:8" ht="12.75">
      <c r="B47" s="40" t="s">
        <v>17</v>
      </c>
      <c r="C47" s="41" t="s">
        <v>2</v>
      </c>
      <c r="D47" s="39" t="s">
        <v>20</v>
      </c>
      <c r="E47" s="41" t="s">
        <v>71</v>
      </c>
      <c r="F47" s="38" t="s">
        <v>20</v>
      </c>
      <c r="G47" s="140" t="s">
        <v>73</v>
      </c>
      <c r="H47" s="108"/>
    </row>
    <row r="48" spans="2:8" ht="12.75">
      <c r="B48" s="40" t="s">
        <v>17</v>
      </c>
      <c r="C48" s="41" t="s">
        <v>2</v>
      </c>
      <c r="D48" s="39" t="s">
        <v>20</v>
      </c>
      <c r="E48" s="41" t="s">
        <v>71</v>
      </c>
      <c r="F48" s="38" t="s">
        <v>23</v>
      </c>
      <c r="G48" s="140" t="s">
        <v>74</v>
      </c>
      <c r="H48" s="108"/>
    </row>
    <row r="49" spans="2:8" ht="12.75">
      <c r="B49" s="40" t="s">
        <v>17</v>
      </c>
      <c r="C49" s="41" t="s">
        <v>2</v>
      </c>
      <c r="D49" s="39" t="s">
        <v>20</v>
      </c>
      <c r="E49" s="41" t="s">
        <v>71</v>
      </c>
      <c r="F49" s="38" t="s">
        <v>27</v>
      </c>
      <c r="G49" s="140" t="s">
        <v>75</v>
      </c>
      <c r="H49" s="108"/>
    </row>
    <row r="50" spans="2:8" ht="12.75">
      <c r="B50" s="40" t="s">
        <v>17</v>
      </c>
      <c r="C50" s="41" t="s">
        <v>2</v>
      </c>
      <c r="D50" s="39" t="s">
        <v>20</v>
      </c>
      <c r="E50" s="41" t="s">
        <v>71</v>
      </c>
      <c r="F50" s="38" t="s">
        <v>31</v>
      </c>
      <c r="G50" s="140" t="s">
        <v>76</v>
      </c>
      <c r="H50" s="108"/>
    </row>
    <row r="51" spans="2:8" ht="12.75">
      <c r="B51" s="40" t="s">
        <v>17</v>
      </c>
      <c r="C51" s="41" t="s">
        <v>2</v>
      </c>
      <c r="D51" s="39" t="s">
        <v>20</v>
      </c>
      <c r="E51" s="41" t="s">
        <v>71</v>
      </c>
      <c r="F51" s="38" t="s">
        <v>37</v>
      </c>
      <c r="G51" s="140" t="s">
        <v>77</v>
      </c>
      <c r="H51" s="108"/>
    </row>
    <row r="52" spans="2:8" ht="12.75">
      <c r="B52" s="40" t="s">
        <v>17</v>
      </c>
      <c r="C52" s="41" t="s">
        <v>2</v>
      </c>
      <c r="D52" s="39" t="s">
        <v>20</v>
      </c>
      <c r="E52" s="41" t="s">
        <v>71</v>
      </c>
      <c r="F52" s="38" t="s">
        <v>39</v>
      </c>
      <c r="G52" s="140" t="s">
        <v>78</v>
      </c>
      <c r="H52" s="108"/>
    </row>
    <row r="53" spans="2:8" ht="12.75">
      <c r="B53" s="40" t="s">
        <v>17</v>
      </c>
      <c r="C53" s="41" t="s">
        <v>2</v>
      </c>
      <c r="D53" s="39" t="s">
        <v>20</v>
      </c>
      <c r="E53" s="41" t="s">
        <v>71</v>
      </c>
      <c r="F53" s="38" t="s">
        <v>41</v>
      </c>
      <c r="G53" s="140" t="s">
        <v>79</v>
      </c>
      <c r="H53" s="108"/>
    </row>
    <row r="54" spans="2:8" ht="12.75">
      <c r="B54" s="40" t="s">
        <v>17</v>
      </c>
      <c r="C54" s="41" t="s">
        <v>2</v>
      </c>
      <c r="D54" s="39" t="s">
        <v>20</v>
      </c>
      <c r="E54" s="41" t="s">
        <v>71</v>
      </c>
      <c r="F54" s="38" t="s">
        <v>59</v>
      </c>
      <c r="G54" s="140" t="s">
        <v>80</v>
      </c>
      <c r="H54" s="108"/>
    </row>
    <row r="55" spans="2:8" ht="12.75">
      <c r="B55" s="27" t="s">
        <v>17</v>
      </c>
      <c r="C55" s="28" t="s">
        <v>2</v>
      </c>
      <c r="D55" s="29" t="s">
        <v>20</v>
      </c>
      <c r="E55" s="28" t="s">
        <v>81</v>
      </c>
      <c r="F55" s="30"/>
      <c r="G55" s="31" t="s">
        <v>82</v>
      </c>
      <c r="H55" s="108">
        <f>SUM(H56:H57)</f>
        <v>0</v>
      </c>
    </row>
    <row r="56" spans="2:8" ht="12.75">
      <c r="B56" s="40" t="s">
        <v>17</v>
      </c>
      <c r="C56" s="41" t="s">
        <v>2</v>
      </c>
      <c r="D56" s="39" t="s">
        <v>20</v>
      </c>
      <c r="E56" s="41" t="s">
        <v>81</v>
      </c>
      <c r="F56" s="38" t="s">
        <v>20</v>
      </c>
      <c r="G56" s="138" t="s">
        <v>83</v>
      </c>
      <c r="H56" s="108"/>
    </row>
    <row r="57" spans="2:8" ht="12.75">
      <c r="B57" s="40" t="s">
        <v>17</v>
      </c>
      <c r="C57" s="41" t="s">
        <v>2</v>
      </c>
      <c r="D57" s="39" t="s">
        <v>20</v>
      </c>
      <c r="E57" s="41" t="s">
        <v>81</v>
      </c>
      <c r="F57" s="38" t="s">
        <v>59</v>
      </c>
      <c r="G57" s="140" t="s">
        <v>84</v>
      </c>
      <c r="H57" s="108"/>
    </row>
    <row r="58" spans="2:8" ht="12.75">
      <c r="B58" s="27" t="s">
        <v>17</v>
      </c>
      <c r="C58" s="28" t="s">
        <v>2</v>
      </c>
      <c r="D58" s="29" t="s">
        <v>20</v>
      </c>
      <c r="E58" s="28" t="s">
        <v>85</v>
      </c>
      <c r="F58" s="38"/>
      <c r="G58" s="141" t="s">
        <v>86</v>
      </c>
      <c r="H58" s="108"/>
    </row>
    <row r="59" spans="2:8" ht="12.75">
      <c r="B59" s="27" t="s">
        <v>17</v>
      </c>
      <c r="C59" s="28" t="s">
        <v>2</v>
      </c>
      <c r="D59" s="29" t="s">
        <v>20</v>
      </c>
      <c r="E59" s="28" t="s">
        <v>87</v>
      </c>
      <c r="F59" s="38"/>
      <c r="G59" s="141" t="s">
        <v>88</v>
      </c>
      <c r="H59" s="108"/>
    </row>
    <row r="60" spans="2:8" ht="12.75">
      <c r="B60" s="27" t="s">
        <v>17</v>
      </c>
      <c r="C60" s="28" t="s">
        <v>2</v>
      </c>
      <c r="D60" s="29" t="s">
        <v>20</v>
      </c>
      <c r="E60" s="28" t="s">
        <v>89</v>
      </c>
      <c r="F60" s="38"/>
      <c r="G60" s="141" t="s">
        <v>90</v>
      </c>
      <c r="H60" s="108"/>
    </row>
    <row r="61" spans="2:8" ht="12.75">
      <c r="B61" s="27" t="s">
        <v>17</v>
      </c>
      <c r="C61" s="28" t="s">
        <v>2</v>
      </c>
      <c r="D61" s="29" t="s">
        <v>20</v>
      </c>
      <c r="E61" s="28" t="s">
        <v>91</v>
      </c>
      <c r="F61" s="30"/>
      <c r="G61" s="31" t="s">
        <v>92</v>
      </c>
      <c r="H61" s="108">
        <f>SUM(H62:H65)</f>
        <v>0</v>
      </c>
    </row>
    <row r="62" spans="2:8" ht="12.75">
      <c r="B62" s="40" t="s">
        <v>17</v>
      </c>
      <c r="C62" s="41" t="s">
        <v>2</v>
      </c>
      <c r="D62" s="39" t="s">
        <v>20</v>
      </c>
      <c r="E62" s="41" t="s">
        <v>91</v>
      </c>
      <c r="F62" s="38" t="s">
        <v>20</v>
      </c>
      <c r="G62" s="139" t="s">
        <v>93</v>
      </c>
      <c r="H62" s="108"/>
    </row>
    <row r="63" spans="2:8" ht="12.75">
      <c r="B63" s="40" t="s">
        <v>17</v>
      </c>
      <c r="C63" s="41" t="s">
        <v>2</v>
      </c>
      <c r="D63" s="39" t="s">
        <v>20</v>
      </c>
      <c r="E63" s="41" t="s">
        <v>91</v>
      </c>
      <c r="F63" s="38" t="s">
        <v>23</v>
      </c>
      <c r="G63" s="139" t="s">
        <v>94</v>
      </c>
      <c r="H63" s="108"/>
    </row>
    <row r="64" spans="2:8" ht="12.75">
      <c r="B64" s="40" t="s">
        <v>17</v>
      </c>
      <c r="C64" s="41" t="s">
        <v>2</v>
      </c>
      <c r="D64" s="39" t="s">
        <v>20</v>
      </c>
      <c r="E64" s="41" t="s">
        <v>91</v>
      </c>
      <c r="F64" s="38" t="s">
        <v>27</v>
      </c>
      <c r="G64" s="139" t="s">
        <v>95</v>
      </c>
      <c r="H64" s="108"/>
    </row>
    <row r="65" spans="2:8" ht="12.75">
      <c r="B65" s="40" t="s">
        <v>17</v>
      </c>
      <c r="C65" s="41" t="s">
        <v>2</v>
      </c>
      <c r="D65" s="39" t="s">
        <v>20</v>
      </c>
      <c r="E65" s="41" t="s">
        <v>91</v>
      </c>
      <c r="F65" s="38" t="s">
        <v>31</v>
      </c>
      <c r="G65" s="139" t="s">
        <v>96</v>
      </c>
      <c r="H65" s="108"/>
    </row>
    <row r="66" spans="2:8" ht="12.75">
      <c r="B66" s="27" t="s">
        <v>17</v>
      </c>
      <c r="C66" s="28" t="s">
        <v>2</v>
      </c>
      <c r="D66" s="29" t="s">
        <v>20</v>
      </c>
      <c r="E66" s="28" t="s">
        <v>97</v>
      </c>
      <c r="F66" s="30"/>
      <c r="G66" s="142" t="s">
        <v>98</v>
      </c>
      <c r="H66" s="108"/>
    </row>
    <row r="67" spans="2:8" ht="12.75">
      <c r="B67" s="27" t="s">
        <v>17</v>
      </c>
      <c r="C67" s="28" t="s">
        <v>2</v>
      </c>
      <c r="D67" s="29" t="s">
        <v>20</v>
      </c>
      <c r="E67" s="28" t="s">
        <v>99</v>
      </c>
      <c r="F67" s="30"/>
      <c r="G67" s="142" t="s">
        <v>100</v>
      </c>
      <c r="H67" s="108"/>
    </row>
    <row r="68" spans="2:8" ht="12.75">
      <c r="B68" s="27" t="s">
        <v>17</v>
      </c>
      <c r="C68" s="28" t="s">
        <v>2</v>
      </c>
      <c r="D68" s="29" t="s">
        <v>20</v>
      </c>
      <c r="E68" s="28" t="s">
        <v>101</v>
      </c>
      <c r="F68" s="30"/>
      <c r="G68" s="31" t="s">
        <v>102</v>
      </c>
      <c r="H68" s="108"/>
    </row>
    <row r="69" spans="2:8" ht="12.75">
      <c r="B69" s="27" t="s">
        <v>17</v>
      </c>
      <c r="C69" s="28" t="s">
        <v>2</v>
      </c>
      <c r="D69" s="29" t="s">
        <v>20</v>
      </c>
      <c r="E69" s="28" t="s">
        <v>103</v>
      </c>
      <c r="F69" s="30"/>
      <c r="G69" s="31" t="s">
        <v>104</v>
      </c>
      <c r="H69" s="108"/>
    </row>
    <row r="70" spans="2:8" ht="12.75">
      <c r="B70" s="27" t="s">
        <v>17</v>
      </c>
      <c r="C70" s="28" t="s">
        <v>2</v>
      </c>
      <c r="D70" s="29" t="s">
        <v>20</v>
      </c>
      <c r="E70" s="28" t="s">
        <v>105</v>
      </c>
      <c r="F70" s="30"/>
      <c r="G70" s="31" t="s">
        <v>106</v>
      </c>
      <c r="H70" s="108"/>
    </row>
    <row r="71" spans="2:8" ht="12.75">
      <c r="B71" s="27" t="s">
        <v>17</v>
      </c>
      <c r="C71" s="28" t="s">
        <v>2</v>
      </c>
      <c r="D71" s="29" t="s">
        <v>20</v>
      </c>
      <c r="E71" s="28" t="s">
        <v>107</v>
      </c>
      <c r="F71" s="30"/>
      <c r="G71" s="31" t="s">
        <v>108</v>
      </c>
      <c r="H71" s="108">
        <f>SUM(H72:H73)</f>
        <v>0</v>
      </c>
    </row>
    <row r="72" spans="2:8" ht="12.75">
      <c r="B72" s="40" t="s">
        <v>17</v>
      </c>
      <c r="C72" s="41" t="s">
        <v>2</v>
      </c>
      <c r="D72" s="39" t="s">
        <v>20</v>
      </c>
      <c r="E72" s="41" t="s">
        <v>107</v>
      </c>
      <c r="F72" s="38" t="s">
        <v>20</v>
      </c>
      <c r="G72" s="138" t="s">
        <v>109</v>
      </c>
      <c r="H72" s="108"/>
    </row>
    <row r="73" spans="2:8" ht="12.75">
      <c r="B73" s="40" t="s">
        <v>17</v>
      </c>
      <c r="C73" s="41" t="s">
        <v>2</v>
      </c>
      <c r="D73" s="39" t="s">
        <v>20</v>
      </c>
      <c r="E73" s="41" t="s">
        <v>107</v>
      </c>
      <c r="F73" s="38" t="s">
        <v>23</v>
      </c>
      <c r="G73" s="138" t="s">
        <v>110</v>
      </c>
      <c r="H73" s="108"/>
    </row>
    <row r="74" spans="2:8" ht="12.75">
      <c r="B74" s="27" t="s">
        <v>17</v>
      </c>
      <c r="C74" s="28" t="s">
        <v>2</v>
      </c>
      <c r="D74" s="29" t="s">
        <v>20</v>
      </c>
      <c r="E74" s="28" t="s">
        <v>111</v>
      </c>
      <c r="F74" s="30"/>
      <c r="G74" s="31" t="s">
        <v>112</v>
      </c>
      <c r="H74" s="108"/>
    </row>
    <row r="75" spans="2:8" ht="12.75">
      <c r="B75" s="27" t="s">
        <v>17</v>
      </c>
      <c r="C75" s="28" t="s">
        <v>2</v>
      </c>
      <c r="D75" s="29" t="s">
        <v>20</v>
      </c>
      <c r="E75" s="28" t="s">
        <v>113</v>
      </c>
      <c r="F75" s="30"/>
      <c r="G75" s="31" t="s">
        <v>114</v>
      </c>
      <c r="H75" s="108"/>
    </row>
    <row r="76" spans="2:8" ht="12.75">
      <c r="B76" s="33" t="s">
        <v>17</v>
      </c>
      <c r="C76" s="34" t="s">
        <v>2</v>
      </c>
      <c r="D76" s="35" t="s">
        <v>20</v>
      </c>
      <c r="E76" s="34" t="s">
        <v>115</v>
      </c>
      <c r="F76" s="36"/>
      <c r="G76" s="37" t="s">
        <v>116</v>
      </c>
      <c r="H76" s="108">
        <f>SUM(H77:H80)</f>
        <v>0</v>
      </c>
    </row>
    <row r="77" spans="2:8" ht="12.75">
      <c r="B77" s="115" t="s">
        <v>17</v>
      </c>
      <c r="C77" s="116" t="s">
        <v>2</v>
      </c>
      <c r="D77" s="117" t="s">
        <v>20</v>
      </c>
      <c r="E77" s="116" t="s">
        <v>115</v>
      </c>
      <c r="F77" s="118" t="s">
        <v>20</v>
      </c>
      <c r="G77" s="139" t="s">
        <v>117</v>
      </c>
      <c r="H77" s="108"/>
    </row>
    <row r="78" spans="2:8" ht="12.75">
      <c r="B78" s="115" t="s">
        <v>17</v>
      </c>
      <c r="C78" s="116" t="s">
        <v>2</v>
      </c>
      <c r="D78" s="117" t="s">
        <v>20</v>
      </c>
      <c r="E78" s="116" t="s">
        <v>115</v>
      </c>
      <c r="F78" s="118" t="s">
        <v>23</v>
      </c>
      <c r="G78" s="139" t="s">
        <v>118</v>
      </c>
      <c r="H78" s="108"/>
    </row>
    <row r="79" spans="2:8" ht="12.75">
      <c r="B79" s="115" t="s">
        <v>17</v>
      </c>
      <c r="C79" s="116" t="s">
        <v>2</v>
      </c>
      <c r="D79" s="117" t="s">
        <v>20</v>
      </c>
      <c r="E79" s="116" t="s">
        <v>115</v>
      </c>
      <c r="F79" s="118" t="s">
        <v>27</v>
      </c>
      <c r="G79" s="139" t="s">
        <v>119</v>
      </c>
      <c r="H79" s="108"/>
    </row>
    <row r="80" spans="2:8" ht="12.75">
      <c r="B80" s="115" t="s">
        <v>17</v>
      </c>
      <c r="C80" s="116" t="s">
        <v>2</v>
      </c>
      <c r="D80" s="117" t="s">
        <v>20</v>
      </c>
      <c r="E80" s="116" t="s">
        <v>115</v>
      </c>
      <c r="F80" s="118" t="s">
        <v>31</v>
      </c>
      <c r="G80" s="139" t="s">
        <v>120</v>
      </c>
      <c r="H80" s="108"/>
    </row>
    <row r="81" spans="2:8" ht="12.75">
      <c r="B81" s="27" t="s">
        <v>17</v>
      </c>
      <c r="C81" s="28" t="s">
        <v>2</v>
      </c>
      <c r="D81" s="29" t="s">
        <v>20</v>
      </c>
      <c r="E81" s="28" t="s">
        <v>121</v>
      </c>
      <c r="F81" s="38"/>
      <c r="G81" s="142" t="s">
        <v>122</v>
      </c>
      <c r="H81" s="108"/>
    </row>
    <row r="82" spans="2:8" ht="12.75">
      <c r="B82" s="27" t="s">
        <v>17</v>
      </c>
      <c r="C82" s="28" t="s">
        <v>2</v>
      </c>
      <c r="D82" s="29" t="s">
        <v>20</v>
      </c>
      <c r="E82" s="28" t="s">
        <v>123</v>
      </c>
      <c r="F82" s="38"/>
      <c r="G82" s="142" t="s">
        <v>124</v>
      </c>
      <c r="H82" s="108"/>
    </row>
    <row r="83" spans="2:8" ht="12.75">
      <c r="B83" s="27" t="s">
        <v>17</v>
      </c>
      <c r="C83" s="28" t="s">
        <v>2</v>
      </c>
      <c r="D83" s="29" t="s">
        <v>20</v>
      </c>
      <c r="E83" s="28" t="s">
        <v>125</v>
      </c>
      <c r="F83" s="38"/>
      <c r="G83" s="31" t="s">
        <v>126</v>
      </c>
      <c r="H83" s="108">
        <f>SUM(H84:H85)</f>
        <v>0</v>
      </c>
    </row>
    <row r="84" spans="2:8" ht="12.75">
      <c r="B84" s="120" t="s">
        <v>17</v>
      </c>
      <c r="C84" s="119" t="s">
        <v>2</v>
      </c>
      <c r="D84" s="45" t="s">
        <v>20</v>
      </c>
      <c r="E84" s="119" t="s">
        <v>125</v>
      </c>
      <c r="F84" s="42" t="s">
        <v>20</v>
      </c>
      <c r="G84" s="140" t="s">
        <v>127</v>
      </c>
      <c r="H84" s="108"/>
    </row>
    <row r="85" spans="2:8" ht="12.75">
      <c r="B85" s="120" t="s">
        <v>17</v>
      </c>
      <c r="C85" s="119" t="s">
        <v>2</v>
      </c>
      <c r="D85" s="45" t="s">
        <v>20</v>
      </c>
      <c r="E85" s="119" t="s">
        <v>125</v>
      </c>
      <c r="F85" s="42" t="s">
        <v>23</v>
      </c>
      <c r="G85" s="140" t="s">
        <v>128</v>
      </c>
      <c r="H85" s="108"/>
    </row>
    <row r="86" spans="2:8" ht="12.75">
      <c r="B86" s="27" t="s">
        <v>17</v>
      </c>
      <c r="C86" s="28" t="s">
        <v>2</v>
      </c>
      <c r="D86" s="29" t="s">
        <v>20</v>
      </c>
      <c r="E86" s="28" t="s">
        <v>129</v>
      </c>
      <c r="F86" s="121"/>
      <c r="G86" s="141" t="s">
        <v>130</v>
      </c>
      <c r="H86" s="108"/>
    </row>
    <row r="87" spans="2:8" ht="12.75">
      <c r="B87" s="27" t="s">
        <v>17</v>
      </c>
      <c r="C87" s="28" t="s">
        <v>2</v>
      </c>
      <c r="D87" s="29" t="s">
        <v>20</v>
      </c>
      <c r="E87" s="28" t="s">
        <v>131</v>
      </c>
      <c r="F87" s="121"/>
      <c r="G87" s="141" t="s">
        <v>132</v>
      </c>
      <c r="H87" s="108"/>
    </row>
    <row r="88" spans="2:8" ht="12.75">
      <c r="B88" s="27" t="s">
        <v>17</v>
      </c>
      <c r="C88" s="28" t="s">
        <v>2</v>
      </c>
      <c r="D88" s="29" t="s">
        <v>20</v>
      </c>
      <c r="E88" s="28" t="s">
        <v>133</v>
      </c>
      <c r="F88" s="30"/>
      <c r="G88" s="31" t="s">
        <v>134</v>
      </c>
      <c r="H88" s="108"/>
    </row>
    <row r="89" spans="2:8" ht="12.75">
      <c r="B89" s="27" t="s">
        <v>17</v>
      </c>
      <c r="C89" s="28" t="s">
        <v>2</v>
      </c>
      <c r="D89" s="29" t="s">
        <v>20</v>
      </c>
      <c r="E89" s="28" t="s">
        <v>135</v>
      </c>
      <c r="F89" s="30"/>
      <c r="G89" s="31" t="s">
        <v>136</v>
      </c>
      <c r="H89" s="108"/>
    </row>
    <row r="90" spans="2:8" ht="12.75">
      <c r="B90" s="27" t="s">
        <v>17</v>
      </c>
      <c r="C90" s="28" t="s">
        <v>2</v>
      </c>
      <c r="D90" s="29" t="s">
        <v>20</v>
      </c>
      <c r="E90" s="28" t="s">
        <v>137</v>
      </c>
      <c r="F90" s="30"/>
      <c r="G90" s="31" t="s">
        <v>138</v>
      </c>
      <c r="H90" s="108"/>
    </row>
    <row r="91" spans="2:8" ht="12.75">
      <c r="B91" s="27" t="s">
        <v>17</v>
      </c>
      <c r="C91" s="28" t="s">
        <v>2</v>
      </c>
      <c r="D91" s="29" t="s">
        <v>20</v>
      </c>
      <c r="E91" s="28" t="s">
        <v>139</v>
      </c>
      <c r="F91" s="30"/>
      <c r="G91" s="31" t="s">
        <v>140</v>
      </c>
      <c r="H91" s="108"/>
    </row>
    <row r="92" spans="2:8" ht="12.75">
      <c r="B92" s="27" t="s">
        <v>17</v>
      </c>
      <c r="C92" s="28" t="s">
        <v>2</v>
      </c>
      <c r="D92" s="29" t="s">
        <v>20</v>
      </c>
      <c r="E92" s="28" t="s">
        <v>141</v>
      </c>
      <c r="F92" s="30"/>
      <c r="G92" s="31" t="s">
        <v>142</v>
      </c>
      <c r="H92" s="108"/>
    </row>
    <row r="93" spans="2:8" ht="12.75">
      <c r="B93" s="27" t="s">
        <v>17</v>
      </c>
      <c r="C93" s="28" t="s">
        <v>2</v>
      </c>
      <c r="D93" s="29" t="s">
        <v>20</v>
      </c>
      <c r="E93" s="28" t="s">
        <v>143</v>
      </c>
      <c r="F93" s="30"/>
      <c r="G93" s="31" t="s">
        <v>144</v>
      </c>
      <c r="H93" s="108"/>
    </row>
    <row r="94" spans="2:8" ht="12.75">
      <c r="B94" s="27" t="s">
        <v>17</v>
      </c>
      <c r="C94" s="28" t="s">
        <v>2</v>
      </c>
      <c r="D94" s="29" t="s">
        <v>20</v>
      </c>
      <c r="E94" s="28" t="s">
        <v>145</v>
      </c>
      <c r="F94" s="30"/>
      <c r="G94" s="31" t="s">
        <v>146</v>
      </c>
      <c r="H94" s="108"/>
    </row>
    <row r="95" spans="2:8" ht="12.75">
      <c r="B95" s="27" t="s">
        <v>17</v>
      </c>
      <c r="C95" s="28" t="s">
        <v>2</v>
      </c>
      <c r="D95" s="29" t="s">
        <v>20</v>
      </c>
      <c r="E95" s="28" t="s">
        <v>147</v>
      </c>
      <c r="F95" s="30"/>
      <c r="G95" s="31" t="s">
        <v>148</v>
      </c>
      <c r="H95" s="108"/>
    </row>
    <row r="96" spans="2:8" ht="12.75">
      <c r="B96" s="27" t="s">
        <v>17</v>
      </c>
      <c r="C96" s="28" t="s">
        <v>2</v>
      </c>
      <c r="D96" s="29" t="s">
        <v>20</v>
      </c>
      <c r="E96" s="28" t="s">
        <v>149</v>
      </c>
      <c r="F96" s="30"/>
      <c r="G96" s="31" t="s">
        <v>150</v>
      </c>
      <c r="H96" s="108"/>
    </row>
    <row r="97" spans="2:8" ht="12.75">
      <c r="B97" s="27" t="s">
        <v>17</v>
      </c>
      <c r="C97" s="28" t="s">
        <v>2</v>
      </c>
      <c r="D97" s="29" t="s">
        <v>20</v>
      </c>
      <c r="E97" s="28" t="s">
        <v>151</v>
      </c>
      <c r="F97" s="30"/>
      <c r="G97" s="31" t="s">
        <v>152</v>
      </c>
      <c r="H97" s="108"/>
    </row>
    <row r="98" spans="2:8" ht="12.75">
      <c r="B98" s="33" t="s">
        <v>17</v>
      </c>
      <c r="C98" s="34" t="s">
        <v>2</v>
      </c>
      <c r="D98" s="35" t="s">
        <v>20</v>
      </c>
      <c r="E98" s="34" t="s">
        <v>153</v>
      </c>
      <c r="F98" s="36"/>
      <c r="G98" s="37" t="s">
        <v>154</v>
      </c>
      <c r="H98" s="108">
        <f>SUM(H99)</f>
        <v>0</v>
      </c>
    </row>
    <row r="99" spans="2:8" ht="12.75">
      <c r="B99" s="40" t="s">
        <v>17</v>
      </c>
      <c r="C99" s="41" t="s">
        <v>2</v>
      </c>
      <c r="D99" s="39" t="s">
        <v>20</v>
      </c>
      <c r="E99" s="41" t="s">
        <v>153</v>
      </c>
      <c r="F99" s="39" t="s">
        <v>20</v>
      </c>
      <c r="G99" s="140" t="s">
        <v>155</v>
      </c>
      <c r="H99" s="108"/>
    </row>
    <row r="100" spans="2:8" ht="12.75">
      <c r="B100" s="27" t="s">
        <v>17</v>
      </c>
      <c r="C100" s="28" t="s">
        <v>2</v>
      </c>
      <c r="D100" s="29" t="s">
        <v>20</v>
      </c>
      <c r="E100" s="28" t="s">
        <v>59</v>
      </c>
      <c r="F100" s="42"/>
      <c r="G100" s="31" t="s">
        <v>156</v>
      </c>
      <c r="H100" s="108"/>
    </row>
    <row r="101" spans="2:8" ht="27.75">
      <c r="B101" s="40"/>
      <c r="C101" s="41"/>
      <c r="D101" s="39"/>
      <c r="E101" s="41"/>
      <c r="F101" s="42"/>
      <c r="G101" s="43" t="s">
        <v>157</v>
      </c>
      <c r="H101" s="108"/>
    </row>
    <row r="102" spans="2:8" ht="12.75">
      <c r="B102" s="21" t="s">
        <v>17</v>
      </c>
      <c r="C102" s="22" t="s">
        <v>2</v>
      </c>
      <c r="D102" s="23" t="s">
        <v>23</v>
      </c>
      <c r="E102" s="22"/>
      <c r="F102" s="24"/>
      <c r="G102" s="25" t="s">
        <v>158</v>
      </c>
      <c r="H102" s="107">
        <f>SUM(H103:H105)</f>
        <v>0</v>
      </c>
    </row>
    <row r="103" spans="2:8" ht="12.75">
      <c r="B103" s="27" t="s">
        <v>17</v>
      </c>
      <c r="C103" s="28" t="s">
        <v>2</v>
      </c>
      <c r="D103" s="29" t="s">
        <v>23</v>
      </c>
      <c r="E103" s="28" t="s">
        <v>20</v>
      </c>
      <c r="F103" s="30"/>
      <c r="G103" s="31" t="s">
        <v>159</v>
      </c>
      <c r="H103" s="108"/>
    </row>
    <row r="104" spans="2:8" ht="12.75">
      <c r="B104" s="27" t="s">
        <v>17</v>
      </c>
      <c r="C104" s="28" t="s">
        <v>2</v>
      </c>
      <c r="D104" s="29" t="s">
        <v>23</v>
      </c>
      <c r="E104" s="28" t="s">
        <v>23</v>
      </c>
      <c r="F104" s="30"/>
      <c r="G104" s="31" t="s">
        <v>160</v>
      </c>
      <c r="H104" s="108"/>
    </row>
    <row r="105" spans="2:8" ht="12.75">
      <c r="B105" s="27" t="s">
        <v>17</v>
      </c>
      <c r="C105" s="28" t="s">
        <v>2</v>
      </c>
      <c r="D105" s="29" t="s">
        <v>23</v>
      </c>
      <c r="E105" s="28" t="s">
        <v>27</v>
      </c>
      <c r="F105" s="30"/>
      <c r="G105" s="31" t="s">
        <v>161</v>
      </c>
      <c r="H105" s="108"/>
    </row>
    <row r="106" spans="2:8" ht="12.75">
      <c r="B106" s="21" t="s">
        <v>17</v>
      </c>
      <c r="C106" s="22" t="s">
        <v>2</v>
      </c>
      <c r="D106" s="23" t="s">
        <v>27</v>
      </c>
      <c r="E106" s="22"/>
      <c r="F106" s="24"/>
      <c r="G106" s="25" t="s">
        <v>162</v>
      </c>
      <c r="H106" s="107">
        <f>SUM(H107+H110+H114)</f>
        <v>0</v>
      </c>
    </row>
    <row r="107" spans="2:8" ht="12.75">
      <c r="B107" s="27" t="s">
        <v>17</v>
      </c>
      <c r="C107" s="28" t="s">
        <v>2</v>
      </c>
      <c r="D107" s="29" t="s">
        <v>27</v>
      </c>
      <c r="E107" s="28" t="s">
        <v>20</v>
      </c>
      <c r="F107" s="30"/>
      <c r="G107" s="31" t="s">
        <v>163</v>
      </c>
      <c r="H107" s="108">
        <f>SUM(H108:H109)</f>
        <v>0</v>
      </c>
    </row>
    <row r="108" spans="2:8" ht="12.75">
      <c r="B108" s="40" t="s">
        <v>17</v>
      </c>
      <c r="C108" s="41" t="s">
        <v>2</v>
      </c>
      <c r="D108" s="39" t="s">
        <v>27</v>
      </c>
      <c r="E108" s="41" t="s">
        <v>20</v>
      </c>
      <c r="F108" s="38" t="s">
        <v>20</v>
      </c>
      <c r="G108" s="138" t="s">
        <v>164</v>
      </c>
      <c r="H108" s="108"/>
    </row>
    <row r="109" spans="2:8" ht="12.75">
      <c r="B109" s="40" t="s">
        <v>17</v>
      </c>
      <c r="C109" s="41" t="s">
        <v>2</v>
      </c>
      <c r="D109" s="39" t="s">
        <v>27</v>
      </c>
      <c r="E109" s="41" t="s">
        <v>20</v>
      </c>
      <c r="F109" s="38" t="s">
        <v>23</v>
      </c>
      <c r="G109" s="138" t="s">
        <v>165</v>
      </c>
      <c r="H109" s="108"/>
    </row>
    <row r="110" spans="2:8" ht="12.75">
      <c r="B110" s="27" t="s">
        <v>17</v>
      </c>
      <c r="C110" s="28" t="s">
        <v>2</v>
      </c>
      <c r="D110" s="29" t="s">
        <v>27</v>
      </c>
      <c r="E110" s="28" t="s">
        <v>23</v>
      </c>
      <c r="F110" s="30"/>
      <c r="G110" s="31" t="s">
        <v>166</v>
      </c>
      <c r="H110" s="108">
        <f>SUM(H111:H113)</f>
        <v>0</v>
      </c>
    </row>
    <row r="111" spans="2:8" ht="12.75">
      <c r="B111" s="40" t="s">
        <v>17</v>
      </c>
      <c r="C111" s="41" t="s">
        <v>2</v>
      </c>
      <c r="D111" s="39" t="s">
        <v>27</v>
      </c>
      <c r="E111" s="41" t="s">
        <v>23</v>
      </c>
      <c r="F111" s="38" t="s">
        <v>20</v>
      </c>
      <c r="G111" s="138" t="s">
        <v>164</v>
      </c>
      <c r="H111" s="108"/>
    </row>
    <row r="112" spans="2:8" ht="12.75">
      <c r="B112" s="40" t="s">
        <v>17</v>
      </c>
      <c r="C112" s="41" t="s">
        <v>2</v>
      </c>
      <c r="D112" s="39" t="s">
        <v>27</v>
      </c>
      <c r="E112" s="41" t="s">
        <v>23</v>
      </c>
      <c r="F112" s="38" t="s">
        <v>23</v>
      </c>
      <c r="G112" s="138" t="s">
        <v>167</v>
      </c>
      <c r="H112" s="108"/>
    </row>
    <row r="113" spans="2:8" ht="12.75">
      <c r="B113" s="40" t="s">
        <v>17</v>
      </c>
      <c r="C113" s="41" t="s">
        <v>2</v>
      </c>
      <c r="D113" s="39" t="s">
        <v>27</v>
      </c>
      <c r="E113" s="41" t="s">
        <v>23</v>
      </c>
      <c r="F113" s="38" t="s">
        <v>27</v>
      </c>
      <c r="G113" s="138" t="s">
        <v>168</v>
      </c>
      <c r="H113" s="108"/>
    </row>
    <row r="114" spans="2:8" ht="12.75">
      <c r="B114" s="27" t="s">
        <v>17</v>
      </c>
      <c r="C114" s="28" t="s">
        <v>2</v>
      </c>
      <c r="D114" s="29" t="s">
        <v>27</v>
      </c>
      <c r="E114" s="28" t="s">
        <v>27</v>
      </c>
      <c r="F114" s="30"/>
      <c r="G114" s="31" t="s">
        <v>169</v>
      </c>
      <c r="H114" s="108">
        <f>SUM(H115:H119)</f>
        <v>0</v>
      </c>
    </row>
    <row r="115" spans="2:8" ht="12.75">
      <c r="B115" s="40" t="s">
        <v>17</v>
      </c>
      <c r="C115" s="41" t="s">
        <v>2</v>
      </c>
      <c r="D115" s="39" t="s">
        <v>27</v>
      </c>
      <c r="E115" s="41" t="s">
        <v>27</v>
      </c>
      <c r="F115" s="38" t="s">
        <v>20</v>
      </c>
      <c r="G115" s="140" t="s">
        <v>164</v>
      </c>
      <c r="H115" s="108"/>
    </row>
    <row r="116" spans="2:8" ht="12.75">
      <c r="B116" s="120" t="s">
        <v>17</v>
      </c>
      <c r="C116" s="119" t="s">
        <v>2</v>
      </c>
      <c r="D116" s="45" t="s">
        <v>27</v>
      </c>
      <c r="E116" s="119" t="s">
        <v>27</v>
      </c>
      <c r="F116" s="42" t="s">
        <v>23</v>
      </c>
      <c r="G116" s="140" t="s">
        <v>170</v>
      </c>
      <c r="H116" s="108"/>
    </row>
    <row r="117" spans="2:8" ht="12.75">
      <c r="B117" s="120" t="s">
        <v>17</v>
      </c>
      <c r="C117" s="119" t="s">
        <v>2</v>
      </c>
      <c r="D117" s="45" t="s">
        <v>27</v>
      </c>
      <c r="E117" s="119" t="s">
        <v>27</v>
      </c>
      <c r="F117" s="42" t="s">
        <v>27</v>
      </c>
      <c r="G117" s="140" t="s">
        <v>171</v>
      </c>
      <c r="H117" s="108"/>
    </row>
    <row r="118" spans="2:8" ht="12.75">
      <c r="B118" s="120" t="s">
        <v>17</v>
      </c>
      <c r="C118" s="119" t="s">
        <v>2</v>
      </c>
      <c r="D118" s="45" t="s">
        <v>27</v>
      </c>
      <c r="E118" s="119" t="s">
        <v>27</v>
      </c>
      <c r="F118" s="42" t="s">
        <v>31</v>
      </c>
      <c r="G118" s="140" t="s">
        <v>172</v>
      </c>
      <c r="H118" s="108"/>
    </row>
    <row r="119" spans="2:8" ht="12.75">
      <c r="B119" s="120" t="s">
        <v>17</v>
      </c>
      <c r="C119" s="119" t="s">
        <v>2</v>
      </c>
      <c r="D119" s="45" t="s">
        <v>27</v>
      </c>
      <c r="E119" s="119" t="s">
        <v>27</v>
      </c>
      <c r="F119" s="42" t="s">
        <v>37</v>
      </c>
      <c r="G119" s="140" t="s">
        <v>173</v>
      </c>
      <c r="H119" s="108"/>
    </row>
    <row r="120" spans="2:8" ht="12.75">
      <c r="B120" s="21" t="s">
        <v>17</v>
      </c>
      <c r="C120" s="22" t="s">
        <v>2</v>
      </c>
      <c r="D120" s="23" t="s">
        <v>31</v>
      </c>
      <c r="E120" s="22"/>
      <c r="F120" s="24"/>
      <c r="G120" s="25" t="s">
        <v>174</v>
      </c>
      <c r="H120" s="107">
        <f>SUM(H121:H127)</f>
        <v>0</v>
      </c>
    </row>
    <row r="121" spans="2:8" ht="12.75">
      <c r="B121" s="27" t="s">
        <v>17</v>
      </c>
      <c r="C121" s="28" t="s">
        <v>2</v>
      </c>
      <c r="D121" s="29" t="s">
        <v>31</v>
      </c>
      <c r="E121" s="28" t="s">
        <v>20</v>
      </c>
      <c r="F121" s="24"/>
      <c r="G121" s="31" t="s">
        <v>175</v>
      </c>
      <c r="H121" s="108"/>
    </row>
    <row r="122" spans="2:8" ht="12.75">
      <c r="B122" s="27" t="s">
        <v>17</v>
      </c>
      <c r="C122" s="28" t="s">
        <v>2</v>
      </c>
      <c r="D122" s="29" t="s">
        <v>31</v>
      </c>
      <c r="E122" s="28" t="s">
        <v>23</v>
      </c>
      <c r="F122" s="24"/>
      <c r="G122" s="31" t="s">
        <v>176</v>
      </c>
      <c r="H122" s="108"/>
    </row>
    <row r="123" spans="2:8" ht="12.75">
      <c r="B123" s="27" t="s">
        <v>17</v>
      </c>
      <c r="C123" s="28" t="s">
        <v>2</v>
      </c>
      <c r="D123" s="29" t="s">
        <v>31</v>
      </c>
      <c r="E123" s="28" t="s">
        <v>27</v>
      </c>
      <c r="F123" s="24"/>
      <c r="G123" s="31" t="s">
        <v>177</v>
      </c>
      <c r="H123" s="108"/>
    </row>
    <row r="124" spans="2:8" ht="12.75">
      <c r="B124" s="27" t="s">
        <v>17</v>
      </c>
      <c r="C124" s="28" t="s">
        <v>2</v>
      </c>
      <c r="D124" s="29" t="s">
        <v>31</v>
      </c>
      <c r="E124" s="28" t="s">
        <v>31</v>
      </c>
      <c r="F124" s="24"/>
      <c r="G124" s="31" t="s">
        <v>178</v>
      </c>
      <c r="H124" s="108"/>
    </row>
    <row r="125" spans="2:8" ht="12.75">
      <c r="B125" s="27" t="s">
        <v>17</v>
      </c>
      <c r="C125" s="28" t="s">
        <v>2</v>
      </c>
      <c r="D125" s="29" t="s">
        <v>31</v>
      </c>
      <c r="E125" s="28" t="s">
        <v>37</v>
      </c>
      <c r="F125" s="30"/>
      <c r="G125" s="31" t="s">
        <v>179</v>
      </c>
      <c r="H125" s="107"/>
    </row>
    <row r="126" spans="2:8" ht="12.75">
      <c r="B126" s="27" t="s">
        <v>17</v>
      </c>
      <c r="C126" s="28" t="s">
        <v>2</v>
      </c>
      <c r="D126" s="29" t="s">
        <v>31</v>
      </c>
      <c r="E126" s="28" t="s">
        <v>39</v>
      </c>
      <c r="F126" s="30"/>
      <c r="G126" s="31" t="s">
        <v>180</v>
      </c>
      <c r="H126" s="107"/>
    </row>
    <row r="127" spans="2:8" ht="12.75">
      <c r="B127" s="27" t="s">
        <v>17</v>
      </c>
      <c r="C127" s="28" t="s">
        <v>2</v>
      </c>
      <c r="D127" s="29" t="s">
        <v>31</v>
      </c>
      <c r="E127" s="28" t="s">
        <v>41</v>
      </c>
      <c r="F127" s="30"/>
      <c r="G127" s="31" t="s">
        <v>181</v>
      </c>
      <c r="H127" s="107"/>
    </row>
    <row r="128" spans="2:8" ht="12.75">
      <c r="B128" s="21" t="s">
        <v>17</v>
      </c>
      <c r="C128" s="22" t="s">
        <v>2</v>
      </c>
      <c r="D128" s="23" t="s">
        <v>37</v>
      </c>
      <c r="E128" s="22"/>
      <c r="F128" s="24"/>
      <c r="G128" s="25" t="s">
        <v>182</v>
      </c>
      <c r="H128" s="107">
        <f>SUM(H129+H132+H133+H135)</f>
        <v>0</v>
      </c>
    </row>
    <row r="129" spans="2:8" ht="12.75">
      <c r="B129" s="27" t="s">
        <v>17</v>
      </c>
      <c r="C129" s="28" t="s">
        <v>2</v>
      </c>
      <c r="D129" s="29" t="s">
        <v>37</v>
      </c>
      <c r="E129" s="28" t="s">
        <v>20</v>
      </c>
      <c r="F129" s="30"/>
      <c r="G129" s="31" t="s">
        <v>183</v>
      </c>
      <c r="H129" s="108">
        <f>SUM(H130:H131)</f>
        <v>0</v>
      </c>
    </row>
    <row r="130" spans="2:8" ht="12.75">
      <c r="B130" s="120" t="s">
        <v>17</v>
      </c>
      <c r="C130" s="119" t="s">
        <v>2</v>
      </c>
      <c r="D130" s="39" t="s">
        <v>37</v>
      </c>
      <c r="E130" s="41" t="s">
        <v>20</v>
      </c>
      <c r="F130" s="38" t="s">
        <v>20</v>
      </c>
      <c r="G130" s="138" t="s">
        <v>184</v>
      </c>
      <c r="H130" s="108"/>
    </row>
    <row r="131" spans="2:8" ht="12.75">
      <c r="B131" s="120" t="s">
        <v>17</v>
      </c>
      <c r="C131" s="119" t="s">
        <v>2</v>
      </c>
      <c r="D131" s="39" t="s">
        <v>37</v>
      </c>
      <c r="E131" s="41" t="s">
        <v>20</v>
      </c>
      <c r="F131" s="38" t="s">
        <v>23</v>
      </c>
      <c r="G131" s="138" t="s">
        <v>185</v>
      </c>
      <c r="H131" s="108"/>
    </row>
    <row r="132" spans="2:8" ht="12.75">
      <c r="B132" s="27" t="s">
        <v>17</v>
      </c>
      <c r="C132" s="28" t="s">
        <v>2</v>
      </c>
      <c r="D132" s="29" t="s">
        <v>37</v>
      </c>
      <c r="E132" s="28" t="s">
        <v>23</v>
      </c>
      <c r="F132" s="30"/>
      <c r="G132" s="31" t="s">
        <v>186</v>
      </c>
      <c r="H132" s="108"/>
    </row>
    <row r="133" spans="2:8" ht="12.75">
      <c r="B133" s="27" t="s">
        <v>17</v>
      </c>
      <c r="C133" s="28" t="s">
        <v>2</v>
      </c>
      <c r="D133" s="29" t="s">
        <v>37</v>
      </c>
      <c r="E133" s="28" t="s">
        <v>27</v>
      </c>
      <c r="F133" s="30"/>
      <c r="G133" s="31" t="s">
        <v>187</v>
      </c>
      <c r="H133" s="108">
        <f>SUM(H134)</f>
        <v>0</v>
      </c>
    </row>
    <row r="134" spans="2:8" ht="12.75">
      <c r="B134" s="40" t="s">
        <v>17</v>
      </c>
      <c r="C134" s="41" t="s">
        <v>2</v>
      </c>
      <c r="D134" s="39" t="s">
        <v>37</v>
      </c>
      <c r="E134" s="41" t="s">
        <v>27</v>
      </c>
      <c r="F134" s="38" t="s">
        <v>20</v>
      </c>
      <c r="G134" s="138" t="s">
        <v>188</v>
      </c>
      <c r="H134" s="108"/>
    </row>
    <row r="135" spans="2:8" ht="12.75">
      <c r="B135" s="27" t="s">
        <v>17</v>
      </c>
      <c r="C135" s="28" t="s">
        <v>2</v>
      </c>
      <c r="D135" s="29" t="s">
        <v>37</v>
      </c>
      <c r="E135" s="28" t="s">
        <v>31</v>
      </c>
      <c r="F135" s="30"/>
      <c r="G135" s="31" t="s">
        <v>189</v>
      </c>
      <c r="H135" s="108"/>
    </row>
    <row r="136" spans="2:8" ht="12.75">
      <c r="B136" s="16" t="s">
        <v>17</v>
      </c>
      <c r="C136" s="17" t="s">
        <v>3</v>
      </c>
      <c r="D136" s="18"/>
      <c r="E136" s="17"/>
      <c r="F136" s="19"/>
      <c r="G136" s="20" t="s">
        <v>190</v>
      </c>
      <c r="H136" s="106">
        <f>SUM(H137+H218+H222+H235+H243)</f>
        <v>0</v>
      </c>
    </row>
    <row r="137" spans="2:8" ht="12.75">
      <c r="B137" s="21" t="s">
        <v>17</v>
      </c>
      <c r="C137" s="22" t="s">
        <v>3</v>
      </c>
      <c r="D137" s="23" t="s">
        <v>20</v>
      </c>
      <c r="E137" s="22"/>
      <c r="F137" s="24"/>
      <c r="G137" s="25" t="s">
        <v>21</v>
      </c>
      <c r="H137" s="107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27" t="s">
        <v>17</v>
      </c>
      <c r="C138" s="28" t="s">
        <v>3</v>
      </c>
      <c r="D138" s="29" t="s">
        <v>20</v>
      </c>
      <c r="E138" s="28" t="s">
        <v>20</v>
      </c>
      <c r="F138" s="30"/>
      <c r="G138" s="31" t="s">
        <v>22</v>
      </c>
      <c r="H138" s="108"/>
    </row>
    <row r="139" spans="2:8" ht="12.75">
      <c r="B139" s="27" t="s">
        <v>17</v>
      </c>
      <c r="C139" s="28" t="s">
        <v>3</v>
      </c>
      <c r="D139" s="29" t="s">
        <v>20</v>
      </c>
      <c r="E139" s="28" t="s">
        <v>23</v>
      </c>
      <c r="F139" s="30"/>
      <c r="G139" s="31" t="s">
        <v>24</v>
      </c>
      <c r="H139" s="108">
        <f>SUM(H140:H141)</f>
        <v>0</v>
      </c>
    </row>
    <row r="140" spans="2:8" ht="12.75">
      <c r="B140" s="40" t="s">
        <v>17</v>
      </c>
      <c r="C140" s="41" t="s">
        <v>3</v>
      </c>
      <c r="D140" s="39" t="s">
        <v>20</v>
      </c>
      <c r="E140" s="41" t="s">
        <v>23</v>
      </c>
      <c r="F140" s="38" t="s">
        <v>20</v>
      </c>
      <c r="G140" s="138" t="s">
        <v>25</v>
      </c>
      <c r="H140" s="108"/>
    </row>
    <row r="141" spans="2:8" ht="12.75">
      <c r="B141" s="40" t="s">
        <v>17</v>
      </c>
      <c r="C141" s="41" t="s">
        <v>3</v>
      </c>
      <c r="D141" s="39" t="s">
        <v>20</v>
      </c>
      <c r="E141" s="41" t="s">
        <v>23</v>
      </c>
      <c r="F141" s="38" t="s">
        <v>23</v>
      </c>
      <c r="G141" s="138" t="s">
        <v>26</v>
      </c>
      <c r="H141" s="108"/>
    </row>
    <row r="142" spans="2:8" ht="12.75">
      <c r="B142" s="27" t="s">
        <v>17</v>
      </c>
      <c r="C142" s="28" t="s">
        <v>3</v>
      </c>
      <c r="D142" s="29" t="s">
        <v>20</v>
      </c>
      <c r="E142" s="28" t="s">
        <v>27</v>
      </c>
      <c r="F142" s="30"/>
      <c r="G142" s="31" t="s">
        <v>29</v>
      </c>
      <c r="H142" s="108"/>
    </row>
    <row r="143" spans="2:8" ht="12.75">
      <c r="B143" s="27" t="s">
        <v>17</v>
      </c>
      <c r="C143" s="28" t="s">
        <v>3</v>
      </c>
      <c r="D143" s="29" t="s">
        <v>20</v>
      </c>
      <c r="E143" s="28" t="s">
        <v>31</v>
      </c>
      <c r="F143" s="30"/>
      <c r="G143" s="31" t="s">
        <v>32</v>
      </c>
      <c r="H143" s="108">
        <f>SUM(H144:H146)</f>
        <v>0</v>
      </c>
    </row>
    <row r="144" spans="2:8" ht="12.75">
      <c r="B144" s="40" t="s">
        <v>17</v>
      </c>
      <c r="C144" s="41" t="s">
        <v>3</v>
      </c>
      <c r="D144" s="39" t="s">
        <v>20</v>
      </c>
      <c r="E144" s="41" t="s">
        <v>31</v>
      </c>
      <c r="F144" s="38" t="s">
        <v>20</v>
      </c>
      <c r="G144" s="138" t="s">
        <v>33</v>
      </c>
      <c r="H144" s="108"/>
    </row>
    <row r="145" spans="2:8" ht="12.75">
      <c r="B145" s="40" t="s">
        <v>17</v>
      </c>
      <c r="C145" s="41" t="s">
        <v>3</v>
      </c>
      <c r="D145" s="39" t="s">
        <v>20</v>
      </c>
      <c r="E145" s="41" t="s">
        <v>31</v>
      </c>
      <c r="F145" s="38" t="s">
        <v>23</v>
      </c>
      <c r="G145" s="138" t="s">
        <v>34</v>
      </c>
      <c r="H145" s="108"/>
    </row>
    <row r="146" spans="2:8" ht="12.75">
      <c r="B146" s="40" t="s">
        <v>17</v>
      </c>
      <c r="C146" s="41" t="s">
        <v>3</v>
      </c>
      <c r="D146" s="39" t="s">
        <v>20</v>
      </c>
      <c r="E146" s="41" t="s">
        <v>31</v>
      </c>
      <c r="F146" s="38" t="s">
        <v>27</v>
      </c>
      <c r="G146" s="138" t="s">
        <v>36</v>
      </c>
      <c r="H146" s="108"/>
    </row>
    <row r="147" spans="2:8" ht="12.75">
      <c r="B147" s="27" t="s">
        <v>17</v>
      </c>
      <c r="C147" s="28" t="s">
        <v>3</v>
      </c>
      <c r="D147" s="29" t="s">
        <v>20</v>
      </c>
      <c r="E147" s="28" t="s">
        <v>37</v>
      </c>
      <c r="F147" s="30"/>
      <c r="G147" s="31" t="s">
        <v>38</v>
      </c>
      <c r="H147" s="108"/>
    </row>
    <row r="148" spans="2:8" ht="12.75">
      <c r="B148" s="27" t="s">
        <v>17</v>
      </c>
      <c r="C148" s="28" t="s">
        <v>3</v>
      </c>
      <c r="D148" s="29" t="s">
        <v>20</v>
      </c>
      <c r="E148" s="28" t="s">
        <v>39</v>
      </c>
      <c r="F148" s="30"/>
      <c r="G148" s="31" t="s">
        <v>40</v>
      </c>
      <c r="H148" s="108"/>
    </row>
    <row r="149" spans="2:8" ht="12.75">
      <c r="B149" s="27" t="s">
        <v>17</v>
      </c>
      <c r="C149" s="28" t="s">
        <v>3</v>
      </c>
      <c r="D149" s="29" t="s">
        <v>20</v>
      </c>
      <c r="E149" s="28" t="s">
        <v>41</v>
      </c>
      <c r="F149" s="30"/>
      <c r="G149" s="31" t="s">
        <v>191</v>
      </c>
      <c r="H149" s="108">
        <f>SUM(H150:H151)</f>
        <v>0</v>
      </c>
    </row>
    <row r="150" spans="2:8" ht="12.75">
      <c r="B150" s="40" t="s">
        <v>17</v>
      </c>
      <c r="C150" s="41" t="s">
        <v>3</v>
      </c>
      <c r="D150" s="39" t="s">
        <v>20</v>
      </c>
      <c r="E150" s="41" t="s">
        <v>41</v>
      </c>
      <c r="F150" s="38" t="s">
        <v>20</v>
      </c>
      <c r="G150" s="138" t="s">
        <v>43</v>
      </c>
      <c r="H150" s="108"/>
    </row>
    <row r="151" spans="2:8" ht="12.75">
      <c r="B151" s="40" t="s">
        <v>17</v>
      </c>
      <c r="C151" s="41" t="s">
        <v>3</v>
      </c>
      <c r="D151" s="39" t="s">
        <v>20</v>
      </c>
      <c r="E151" s="41" t="s">
        <v>41</v>
      </c>
      <c r="F151" s="38" t="s">
        <v>23</v>
      </c>
      <c r="G151" s="138" t="s">
        <v>192</v>
      </c>
      <c r="H151" s="108"/>
    </row>
    <row r="152" spans="2:8" ht="12.75">
      <c r="B152" s="27" t="s">
        <v>17</v>
      </c>
      <c r="C152" s="28" t="s">
        <v>3</v>
      </c>
      <c r="D152" s="29" t="s">
        <v>20</v>
      </c>
      <c r="E152" s="28" t="s">
        <v>46</v>
      </c>
      <c r="F152" s="30"/>
      <c r="G152" s="31" t="s">
        <v>47</v>
      </c>
      <c r="H152" s="108">
        <f>SUM(H153:H154)</f>
        <v>0</v>
      </c>
    </row>
    <row r="153" spans="2:8" ht="12.75">
      <c r="B153" s="115" t="s">
        <v>17</v>
      </c>
      <c r="C153" s="116" t="s">
        <v>3</v>
      </c>
      <c r="D153" s="117" t="s">
        <v>20</v>
      </c>
      <c r="E153" s="116" t="s">
        <v>46</v>
      </c>
      <c r="F153" s="117" t="s">
        <v>20</v>
      </c>
      <c r="G153" s="138" t="s">
        <v>48</v>
      </c>
      <c r="H153" s="108"/>
    </row>
    <row r="154" spans="2:8" ht="12.75">
      <c r="B154" s="115" t="s">
        <v>17</v>
      </c>
      <c r="C154" s="116" t="s">
        <v>3</v>
      </c>
      <c r="D154" s="117" t="s">
        <v>20</v>
      </c>
      <c r="E154" s="116" t="s">
        <v>46</v>
      </c>
      <c r="F154" s="118" t="s">
        <v>23</v>
      </c>
      <c r="G154" s="139" t="s">
        <v>49</v>
      </c>
      <c r="H154" s="108"/>
    </row>
    <row r="155" spans="2:8" ht="12.75">
      <c r="B155" s="27" t="s">
        <v>17</v>
      </c>
      <c r="C155" s="28" t="s">
        <v>3</v>
      </c>
      <c r="D155" s="29" t="s">
        <v>20</v>
      </c>
      <c r="E155" s="28" t="s">
        <v>50</v>
      </c>
      <c r="F155" s="30"/>
      <c r="G155" s="31" t="s">
        <v>51</v>
      </c>
      <c r="H155" s="108">
        <f>SUM(H156:H163)</f>
        <v>0</v>
      </c>
    </row>
    <row r="156" spans="2:8" ht="12.75">
      <c r="B156" s="40" t="s">
        <v>17</v>
      </c>
      <c r="C156" s="41" t="s">
        <v>3</v>
      </c>
      <c r="D156" s="39" t="s">
        <v>20</v>
      </c>
      <c r="E156" s="41" t="s">
        <v>50</v>
      </c>
      <c r="F156" s="38" t="s">
        <v>20</v>
      </c>
      <c r="G156" s="140" t="s">
        <v>52</v>
      </c>
      <c r="H156" s="108"/>
    </row>
    <row r="157" spans="2:8" ht="12.75">
      <c r="B157" s="40" t="s">
        <v>17</v>
      </c>
      <c r="C157" s="41" t="s">
        <v>3</v>
      </c>
      <c r="D157" s="39" t="s">
        <v>20</v>
      </c>
      <c r="E157" s="41" t="s">
        <v>50</v>
      </c>
      <c r="F157" s="38" t="s">
        <v>23</v>
      </c>
      <c r="G157" s="140" t="s">
        <v>53</v>
      </c>
      <c r="H157" s="108"/>
    </row>
    <row r="158" spans="2:8" ht="12.75">
      <c r="B158" s="115" t="s">
        <v>17</v>
      </c>
      <c r="C158" s="116" t="s">
        <v>3</v>
      </c>
      <c r="D158" s="117" t="s">
        <v>20</v>
      </c>
      <c r="E158" s="116" t="s">
        <v>50</v>
      </c>
      <c r="F158" s="118" t="s">
        <v>27</v>
      </c>
      <c r="G158" s="139" t="s">
        <v>54</v>
      </c>
      <c r="H158" s="108"/>
    </row>
    <row r="159" spans="2:8" ht="12.75">
      <c r="B159" s="40" t="s">
        <v>17</v>
      </c>
      <c r="C159" s="41" t="s">
        <v>3</v>
      </c>
      <c r="D159" s="39" t="s">
        <v>20</v>
      </c>
      <c r="E159" s="41" t="s">
        <v>50</v>
      </c>
      <c r="F159" s="38" t="s">
        <v>31</v>
      </c>
      <c r="G159" s="140" t="s">
        <v>55</v>
      </c>
      <c r="H159" s="108"/>
    </row>
    <row r="160" spans="2:8" ht="12.75">
      <c r="B160" s="40" t="s">
        <v>17</v>
      </c>
      <c r="C160" s="41" t="s">
        <v>3</v>
      </c>
      <c r="D160" s="39" t="s">
        <v>20</v>
      </c>
      <c r="E160" s="41" t="s">
        <v>50</v>
      </c>
      <c r="F160" s="38" t="s">
        <v>37</v>
      </c>
      <c r="G160" s="140" t="s">
        <v>56</v>
      </c>
      <c r="H160" s="108"/>
    </row>
    <row r="161" spans="2:8" ht="12.75">
      <c r="B161" s="40" t="s">
        <v>17</v>
      </c>
      <c r="C161" s="41" t="s">
        <v>3</v>
      </c>
      <c r="D161" s="39" t="s">
        <v>20</v>
      </c>
      <c r="E161" s="41" t="s">
        <v>50</v>
      </c>
      <c r="F161" s="38" t="s">
        <v>39</v>
      </c>
      <c r="G161" s="140" t="s">
        <v>57</v>
      </c>
      <c r="H161" s="108"/>
    </row>
    <row r="162" spans="2:8" ht="12.75">
      <c r="B162" s="40" t="s">
        <v>17</v>
      </c>
      <c r="C162" s="41" t="s">
        <v>3</v>
      </c>
      <c r="D162" s="39" t="s">
        <v>20</v>
      </c>
      <c r="E162" s="41" t="s">
        <v>50</v>
      </c>
      <c r="F162" s="38" t="s">
        <v>41</v>
      </c>
      <c r="G162" s="140" t="s">
        <v>58</v>
      </c>
      <c r="H162" s="108"/>
    </row>
    <row r="163" spans="2:8" ht="12.75">
      <c r="B163" s="40" t="s">
        <v>17</v>
      </c>
      <c r="C163" s="41" t="s">
        <v>3</v>
      </c>
      <c r="D163" s="39" t="s">
        <v>20</v>
      </c>
      <c r="E163" s="41" t="s">
        <v>50</v>
      </c>
      <c r="F163" s="38" t="s">
        <v>59</v>
      </c>
      <c r="G163" s="140" t="s">
        <v>60</v>
      </c>
      <c r="H163" s="108"/>
    </row>
    <row r="164" spans="2:8" ht="12.75">
      <c r="B164" s="27" t="s">
        <v>17</v>
      </c>
      <c r="C164" s="28" t="s">
        <v>3</v>
      </c>
      <c r="D164" s="29" t="s">
        <v>20</v>
      </c>
      <c r="E164" s="28" t="s">
        <v>61</v>
      </c>
      <c r="F164" s="30"/>
      <c r="G164" s="31" t="s">
        <v>62</v>
      </c>
      <c r="H164" s="108">
        <f>SUM(H165)</f>
        <v>0</v>
      </c>
    </row>
    <row r="165" spans="2:8" ht="12.75">
      <c r="B165" s="40" t="s">
        <v>17</v>
      </c>
      <c r="C165" s="41" t="s">
        <v>3</v>
      </c>
      <c r="D165" s="39" t="s">
        <v>20</v>
      </c>
      <c r="E165" s="41" t="s">
        <v>61</v>
      </c>
      <c r="F165" s="38" t="s">
        <v>20</v>
      </c>
      <c r="G165" s="138" t="s">
        <v>63</v>
      </c>
      <c r="H165" s="108"/>
    </row>
    <row r="166" spans="2:8" ht="12.75">
      <c r="B166" s="27" t="s">
        <v>17</v>
      </c>
      <c r="C166" s="28" t="s">
        <v>3</v>
      </c>
      <c r="D166" s="29" t="s">
        <v>20</v>
      </c>
      <c r="E166" s="28" t="s">
        <v>64</v>
      </c>
      <c r="F166" s="30"/>
      <c r="G166" s="31" t="s">
        <v>65</v>
      </c>
      <c r="H166" s="108">
        <f>SUM(H167)</f>
        <v>0</v>
      </c>
    </row>
    <row r="167" spans="2:8" ht="12.75">
      <c r="B167" s="40" t="s">
        <v>17</v>
      </c>
      <c r="C167" s="41" t="s">
        <v>3</v>
      </c>
      <c r="D167" s="39" t="s">
        <v>20</v>
      </c>
      <c r="E167" s="41" t="s">
        <v>64</v>
      </c>
      <c r="F167" s="38" t="s">
        <v>20</v>
      </c>
      <c r="G167" s="138" t="s">
        <v>66</v>
      </c>
      <c r="H167" s="108"/>
    </row>
    <row r="168" spans="2:8" ht="12.75">
      <c r="B168" s="27" t="s">
        <v>17</v>
      </c>
      <c r="C168" s="28" t="s">
        <v>3</v>
      </c>
      <c r="D168" s="29" t="s">
        <v>20</v>
      </c>
      <c r="E168" s="28" t="s">
        <v>67</v>
      </c>
      <c r="F168" s="38"/>
      <c r="G168" s="31" t="s">
        <v>68</v>
      </c>
      <c r="H168" s="108"/>
    </row>
    <row r="169" spans="2:8" ht="12.75">
      <c r="B169" s="27" t="s">
        <v>17</v>
      </c>
      <c r="C169" s="28" t="s">
        <v>3</v>
      </c>
      <c r="D169" s="29" t="s">
        <v>20</v>
      </c>
      <c r="E169" s="28" t="s">
        <v>69</v>
      </c>
      <c r="F169" s="30"/>
      <c r="G169" s="31" t="s">
        <v>72</v>
      </c>
      <c r="H169" s="108">
        <f>SUM(H170:H177)</f>
        <v>0</v>
      </c>
    </row>
    <row r="170" spans="2:8" ht="12.75">
      <c r="B170" s="40" t="s">
        <v>17</v>
      </c>
      <c r="C170" s="41" t="s">
        <v>3</v>
      </c>
      <c r="D170" s="39" t="s">
        <v>20</v>
      </c>
      <c r="E170" s="41" t="s">
        <v>69</v>
      </c>
      <c r="F170" s="38" t="s">
        <v>20</v>
      </c>
      <c r="G170" s="140" t="s">
        <v>73</v>
      </c>
      <c r="H170" s="108"/>
    </row>
    <row r="171" spans="2:8" ht="12.75">
      <c r="B171" s="40" t="s">
        <v>17</v>
      </c>
      <c r="C171" s="41" t="s">
        <v>3</v>
      </c>
      <c r="D171" s="39" t="s">
        <v>20</v>
      </c>
      <c r="E171" s="41" t="s">
        <v>69</v>
      </c>
      <c r="F171" s="38" t="s">
        <v>23</v>
      </c>
      <c r="G171" s="140" t="s">
        <v>74</v>
      </c>
      <c r="H171" s="108"/>
    </row>
    <row r="172" spans="2:8" ht="12.75">
      <c r="B172" s="40" t="s">
        <v>17</v>
      </c>
      <c r="C172" s="41" t="s">
        <v>3</v>
      </c>
      <c r="D172" s="39" t="s">
        <v>20</v>
      </c>
      <c r="E172" s="41" t="s">
        <v>69</v>
      </c>
      <c r="F172" s="38" t="s">
        <v>27</v>
      </c>
      <c r="G172" s="140" t="s">
        <v>75</v>
      </c>
      <c r="H172" s="108"/>
    </row>
    <row r="173" spans="2:8" ht="12.75">
      <c r="B173" s="40" t="s">
        <v>17</v>
      </c>
      <c r="C173" s="41" t="s">
        <v>3</v>
      </c>
      <c r="D173" s="39" t="s">
        <v>20</v>
      </c>
      <c r="E173" s="41" t="s">
        <v>69</v>
      </c>
      <c r="F173" s="38" t="s">
        <v>31</v>
      </c>
      <c r="G173" s="140" t="s">
        <v>76</v>
      </c>
      <c r="H173" s="108"/>
    </row>
    <row r="174" spans="2:8" ht="12.75">
      <c r="B174" s="40" t="s">
        <v>17</v>
      </c>
      <c r="C174" s="41" t="s">
        <v>3</v>
      </c>
      <c r="D174" s="39" t="s">
        <v>20</v>
      </c>
      <c r="E174" s="41" t="s">
        <v>69</v>
      </c>
      <c r="F174" s="38" t="s">
        <v>37</v>
      </c>
      <c r="G174" s="140" t="s">
        <v>77</v>
      </c>
      <c r="H174" s="108"/>
    </row>
    <row r="175" spans="2:8" ht="12.75">
      <c r="B175" s="40" t="s">
        <v>17</v>
      </c>
      <c r="C175" s="41" t="s">
        <v>3</v>
      </c>
      <c r="D175" s="39" t="s">
        <v>20</v>
      </c>
      <c r="E175" s="41" t="s">
        <v>69</v>
      </c>
      <c r="F175" s="38" t="s">
        <v>39</v>
      </c>
      <c r="G175" s="140" t="s">
        <v>78</v>
      </c>
      <c r="H175" s="108"/>
    </row>
    <row r="176" spans="2:8" ht="12.75">
      <c r="B176" s="40" t="s">
        <v>17</v>
      </c>
      <c r="C176" s="41" t="s">
        <v>3</v>
      </c>
      <c r="D176" s="39" t="s">
        <v>20</v>
      </c>
      <c r="E176" s="41" t="s">
        <v>69</v>
      </c>
      <c r="F176" s="38" t="s">
        <v>41</v>
      </c>
      <c r="G176" s="140" t="s">
        <v>79</v>
      </c>
      <c r="H176" s="108"/>
    </row>
    <row r="177" spans="2:8" ht="12.75">
      <c r="B177" s="40" t="s">
        <v>17</v>
      </c>
      <c r="C177" s="41" t="s">
        <v>3</v>
      </c>
      <c r="D177" s="39" t="s">
        <v>20</v>
      </c>
      <c r="E177" s="41" t="s">
        <v>69</v>
      </c>
      <c r="F177" s="42" t="s">
        <v>59</v>
      </c>
      <c r="G177" s="140" t="s">
        <v>80</v>
      </c>
      <c r="H177" s="108"/>
    </row>
    <row r="178" spans="2:8" ht="12.75">
      <c r="B178" s="27" t="s">
        <v>17</v>
      </c>
      <c r="C178" s="28" t="s">
        <v>3</v>
      </c>
      <c r="D178" s="29" t="s">
        <v>20</v>
      </c>
      <c r="E178" s="28" t="s">
        <v>71</v>
      </c>
      <c r="F178" s="30"/>
      <c r="G178" s="31" t="s">
        <v>82</v>
      </c>
      <c r="H178" s="108">
        <f>SUM(H179:H180)</f>
        <v>0</v>
      </c>
    </row>
    <row r="179" spans="2:8" ht="12.75">
      <c r="B179" s="40" t="s">
        <v>17</v>
      </c>
      <c r="C179" s="41" t="s">
        <v>3</v>
      </c>
      <c r="D179" s="39" t="s">
        <v>20</v>
      </c>
      <c r="E179" s="41" t="s">
        <v>71</v>
      </c>
      <c r="F179" s="38" t="s">
        <v>20</v>
      </c>
      <c r="G179" s="138" t="s">
        <v>193</v>
      </c>
      <c r="H179" s="108"/>
    </row>
    <row r="180" spans="2:8" ht="12.75">
      <c r="B180" s="40" t="s">
        <v>17</v>
      </c>
      <c r="C180" s="41" t="s">
        <v>3</v>
      </c>
      <c r="D180" s="39" t="s">
        <v>20</v>
      </c>
      <c r="E180" s="41" t="s">
        <v>71</v>
      </c>
      <c r="F180" s="42" t="s">
        <v>59</v>
      </c>
      <c r="G180" s="140" t="s">
        <v>84</v>
      </c>
      <c r="H180" s="108"/>
    </row>
    <row r="181" spans="2:8" ht="12.75">
      <c r="B181" s="27" t="s">
        <v>17</v>
      </c>
      <c r="C181" s="28" t="s">
        <v>3</v>
      </c>
      <c r="D181" s="29" t="s">
        <v>20</v>
      </c>
      <c r="E181" s="28" t="s">
        <v>81</v>
      </c>
      <c r="F181" s="42"/>
      <c r="G181" s="141" t="s">
        <v>86</v>
      </c>
      <c r="H181" s="108"/>
    </row>
    <row r="182" spans="2:8" ht="12.75">
      <c r="B182" s="27" t="s">
        <v>17</v>
      </c>
      <c r="C182" s="28" t="s">
        <v>3</v>
      </c>
      <c r="D182" s="29" t="s">
        <v>20</v>
      </c>
      <c r="E182" s="28" t="s">
        <v>85</v>
      </c>
      <c r="F182" s="42"/>
      <c r="G182" s="141" t="s">
        <v>88</v>
      </c>
      <c r="H182" s="108"/>
    </row>
    <row r="183" spans="2:8" ht="12.75">
      <c r="B183" s="27" t="s">
        <v>17</v>
      </c>
      <c r="C183" s="28" t="s">
        <v>3</v>
      </c>
      <c r="D183" s="29" t="s">
        <v>20</v>
      </c>
      <c r="E183" s="28" t="s">
        <v>87</v>
      </c>
      <c r="F183" s="42"/>
      <c r="G183" s="141" t="s">
        <v>90</v>
      </c>
      <c r="H183" s="108"/>
    </row>
    <row r="184" spans="2:8" ht="12.75">
      <c r="B184" s="27" t="s">
        <v>17</v>
      </c>
      <c r="C184" s="28" t="s">
        <v>3</v>
      </c>
      <c r="D184" s="29" t="s">
        <v>20</v>
      </c>
      <c r="E184" s="28" t="s">
        <v>89</v>
      </c>
      <c r="F184" s="42"/>
      <c r="G184" s="31" t="s">
        <v>92</v>
      </c>
      <c r="H184" s="108">
        <f>SUM(H185:H186)</f>
        <v>0</v>
      </c>
    </row>
    <row r="185" spans="2:8" ht="12.75">
      <c r="B185" s="40" t="s">
        <v>17</v>
      </c>
      <c r="C185" s="41" t="s">
        <v>3</v>
      </c>
      <c r="D185" s="39" t="s">
        <v>20</v>
      </c>
      <c r="E185" s="41" t="s">
        <v>89</v>
      </c>
      <c r="F185" s="42" t="s">
        <v>20</v>
      </c>
      <c r="G185" s="138" t="s">
        <v>94</v>
      </c>
      <c r="H185" s="108"/>
    </row>
    <row r="186" spans="2:8" ht="12.75">
      <c r="B186" s="40" t="s">
        <v>17</v>
      </c>
      <c r="C186" s="41" t="s">
        <v>3</v>
      </c>
      <c r="D186" s="39" t="s">
        <v>20</v>
      </c>
      <c r="E186" s="41" t="s">
        <v>89</v>
      </c>
      <c r="F186" s="42" t="s">
        <v>23</v>
      </c>
      <c r="G186" s="138" t="s">
        <v>95</v>
      </c>
      <c r="H186" s="108"/>
    </row>
    <row r="187" spans="2:8" ht="12.75">
      <c r="B187" s="27" t="s">
        <v>17</v>
      </c>
      <c r="C187" s="28" t="s">
        <v>3</v>
      </c>
      <c r="D187" s="29" t="s">
        <v>20</v>
      </c>
      <c r="E187" s="28" t="s">
        <v>91</v>
      </c>
      <c r="F187" s="121"/>
      <c r="G187" s="46" t="s">
        <v>98</v>
      </c>
      <c r="H187" s="108"/>
    </row>
    <row r="188" spans="2:8" ht="12.75">
      <c r="B188" s="27" t="s">
        <v>17</v>
      </c>
      <c r="C188" s="28" t="s">
        <v>3</v>
      </c>
      <c r="D188" s="29" t="s">
        <v>20</v>
      </c>
      <c r="E188" s="28" t="s">
        <v>97</v>
      </c>
      <c r="F188" s="121"/>
      <c r="G188" s="46" t="s">
        <v>100</v>
      </c>
      <c r="H188" s="108"/>
    </row>
    <row r="189" spans="2:8" ht="12.75">
      <c r="B189" s="27" t="s">
        <v>17</v>
      </c>
      <c r="C189" s="28" t="s">
        <v>3</v>
      </c>
      <c r="D189" s="29" t="s">
        <v>20</v>
      </c>
      <c r="E189" s="28" t="s">
        <v>99</v>
      </c>
      <c r="F189" s="121"/>
      <c r="G189" s="46" t="s">
        <v>102</v>
      </c>
      <c r="H189" s="108"/>
    </row>
    <row r="190" spans="2:8" ht="12.75">
      <c r="B190" s="27" t="s">
        <v>17</v>
      </c>
      <c r="C190" s="28" t="s">
        <v>3</v>
      </c>
      <c r="D190" s="29" t="s">
        <v>20</v>
      </c>
      <c r="E190" s="28" t="s">
        <v>101</v>
      </c>
      <c r="F190" s="121"/>
      <c r="G190" s="46" t="s">
        <v>104</v>
      </c>
      <c r="H190" s="108"/>
    </row>
    <row r="191" spans="2:8" ht="12.75">
      <c r="B191" s="27" t="s">
        <v>17</v>
      </c>
      <c r="C191" s="28" t="s">
        <v>3</v>
      </c>
      <c r="D191" s="29" t="s">
        <v>20</v>
      </c>
      <c r="E191" s="28" t="s">
        <v>103</v>
      </c>
      <c r="F191" s="121"/>
      <c r="G191" s="46" t="s">
        <v>106</v>
      </c>
      <c r="H191" s="108"/>
    </row>
    <row r="192" spans="2:8" ht="12.75">
      <c r="B192" s="27" t="s">
        <v>17</v>
      </c>
      <c r="C192" s="28" t="s">
        <v>3</v>
      </c>
      <c r="D192" s="29" t="s">
        <v>20</v>
      </c>
      <c r="E192" s="28" t="s">
        <v>105</v>
      </c>
      <c r="F192" s="121"/>
      <c r="G192" s="46" t="s">
        <v>194</v>
      </c>
      <c r="H192" s="108"/>
    </row>
    <row r="193" spans="2:8" ht="12.75">
      <c r="B193" s="27" t="s">
        <v>17</v>
      </c>
      <c r="C193" s="28" t="s">
        <v>3</v>
      </c>
      <c r="D193" s="29" t="s">
        <v>20</v>
      </c>
      <c r="E193" s="28" t="s">
        <v>107</v>
      </c>
      <c r="F193" s="121"/>
      <c r="G193" s="46" t="s">
        <v>195</v>
      </c>
      <c r="H193" s="108"/>
    </row>
    <row r="194" spans="2:8" ht="12.75">
      <c r="B194" s="27" t="s">
        <v>17</v>
      </c>
      <c r="C194" s="28" t="s">
        <v>3</v>
      </c>
      <c r="D194" s="29" t="s">
        <v>20</v>
      </c>
      <c r="E194" s="28" t="s">
        <v>111</v>
      </c>
      <c r="F194" s="121"/>
      <c r="G194" s="46" t="s">
        <v>196</v>
      </c>
      <c r="H194" s="108"/>
    </row>
    <row r="195" spans="2:8" ht="12.75">
      <c r="B195" s="33" t="s">
        <v>17</v>
      </c>
      <c r="C195" s="34" t="s">
        <v>3</v>
      </c>
      <c r="D195" s="35" t="s">
        <v>20</v>
      </c>
      <c r="E195" s="34" t="s">
        <v>113</v>
      </c>
      <c r="F195" s="36"/>
      <c r="G195" s="37" t="s">
        <v>116</v>
      </c>
      <c r="H195" s="108">
        <f>SUM(H196:H197)</f>
        <v>0</v>
      </c>
    </row>
    <row r="196" spans="2:8" ht="12.75">
      <c r="B196" s="115" t="s">
        <v>17</v>
      </c>
      <c r="C196" s="116" t="s">
        <v>3</v>
      </c>
      <c r="D196" s="117" t="s">
        <v>20</v>
      </c>
      <c r="E196" s="116" t="s">
        <v>113</v>
      </c>
      <c r="F196" s="118" t="s">
        <v>20</v>
      </c>
      <c r="G196" s="139" t="s">
        <v>117</v>
      </c>
      <c r="H196" s="108"/>
    </row>
    <row r="197" spans="2:8" ht="12.75">
      <c r="B197" s="115" t="s">
        <v>17</v>
      </c>
      <c r="C197" s="116" t="s">
        <v>3</v>
      </c>
      <c r="D197" s="117" t="s">
        <v>20</v>
      </c>
      <c r="E197" s="116" t="s">
        <v>113</v>
      </c>
      <c r="F197" s="118" t="s">
        <v>23</v>
      </c>
      <c r="G197" s="139" t="s">
        <v>118</v>
      </c>
      <c r="H197" s="108"/>
    </row>
    <row r="198" spans="2:8" ht="12.75">
      <c r="B198" s="27" t="s">
        <v>17</v>
      </c>
      <c r="C198" s="28" t="s">
        <v>3</v>
      </c>
      <c r="D198" s="29" t="s">
        <v>20</v>
      </c>
      <c r="E198" s="122" t="s">
        <v>115</v>
      </c>
      <c r="F198" s="123"/>
      <c r="G198" s="142" t="s">
        <v>197</v>
      </c>
      <c r="H198" s="108"/>
    </row>
    <row r="199" spans="2:8" ht="12.75">
      <c r="B199" s="27" t="s">
        <v>17</v>
      </c>
      <c r="C199" s="28" t="s">
        <v>3</v>
      </c>
      <c r="D199" s="29" t="s">
        <v>20</v>
      </c>
      <c r="E199" s="122" t="s">
        <v>121</v>
      </c>
      <c r="F199" s="123"/>
      <c r="G199" s="142" t="s">
        <v>124</v>
      </c>
      <c r="H199" s="108"/>
    </row>
    <row r="200" spans="2:8" ht="12.75">
      <c r="B200" s="27" t="s">
        <v>17</v>
      </c>
      <c r="C200" s="28" t="s">
        <v>3</v>
      </c>
      <c r="D200" s="29" t="s">
        <v>20</v>
      </c>
      <c r="E200" s="28" t="s">
        <v>123</v>
      </c>
      <c r="F200" s="30"/>
      <c r="G200" s="31" t="s">
        <v>126</v>
      </c>
      <c r="H200" s="108">
        <f>SUM(H201:H202)</f>
        <v>0</v>
      </c>
    </row>
    <row r="201" spans="2:8" ht="12.75">
      <c r="B201" s="40" t="s">
        <v>17</v>
      </c>
      <c r="C201" s="41" t="s">
        <v>3</v>
      </c>
      <c r="D201" s="39" t="s">
        <v>20</v>
      </c>
      <c r="E201" s="41" t="s">
        <v>123</v>
      </c>
      <c r="F201" s="38" t="s">
        <v>20</v>
      </c>
      <c r="G201" s="139" t="s">
        <v>127</v>
      </c>
      <c r="H201" s="108"/>
    </row>
    <row r="202" spans="2:8" ht="12.75">
      <c r="B202" s="120" t="s">
        <v>17</v>
      </c>
      <c r="C202" s="119" t="s">
        <v>3</v>
      </c>
      <c r="D202" s="45" t="s">
        <v>20</v>
      </c>
      <c r="E202" s="119" t="s">
        <v>123</v>
      </c>
      <c r="F202" s="42" t="s">
        <v>23</v>
      </c>
      <c r="G202" s="140" t="s">
        <v>128</v>
      </c>
      <c r="H202" s="108"/>
    </row>
    <row r="203" spans="2:8" ht="12.75">
      <c r="B203" s="27" t="s">
        <v>17</v>
      </c>
      <c r="C203" s="28" t="s">
        <v>3</v>
      </c>
      <c r="D203" s="29" t="s">
        <v>20</v>
      </c>
      <c r="E203" s="32" t="s">
        <v>125</v>
      </c>
      <c r="F203" s="121"/>
      <c r="G203" s="141" t="s">
        <v>130</v>
      </c>
      <c r="H203" s="108"/>
    </row>
    <row r="204" spans="2:8" ht="12.75">
      <c r="B204" s="27" t="s">
        <v>17</v>
      </c>
      <c r="C204" s="28" t="s">
        <v>3</v>
      </c>
      <c r="D204" s="29" t="s">
        <v>20</v>
      </c>
      <c r="E204" s="32" t="s">
        <v>129</v>
      </c>
      <c r="F204" s="121"/>
      <c r="G204" s="141" t="s">
        <v>132</v>
      </c>
      <c r="H204" s="108"/>
    </row>
    <row r="205" spans="2:8" ht="12.75">
      <c r="B205" s="27" t="s">
        <v>17</v>
      </c>
      <c r="C205" s="28" t="s">
        <v>3</v>
      </c>
      <c r="D205" s="29" t="s">
        <v>20</v>
      </c>
      <c r="E205" s="32" t="s">
        <v>131</v>
      </c>
      <c r="F205" s="121"/>
      <c r="G205" s="141" t="s">
        <v>134</v>
      </c>
      <c r="H205" s="108"/>
    </row>
    <row r="206" spans="2:8" ht="12.75">
      <c r="B206" s="27" t="s">
        <v>17</v>
      </c>
      <c r="C206" s="28" t="s">
        <v>3</v>
      </c>
      <c r="D206" s="29" t="s">
        <v>20</v>
      </c>
      <c r="E206" s="32" t="s">
        <v>133</v>
      </c>
      <c r="F206" s="121"/>
      <c r="G206" s="141" t="s">
        <v>136</v>
      </c>
      <c r="H206" s="108"/>
    </row>
    <row r="207" spans="2:8" ht="12.75">
      <c r="B207" s="27" t="s">
        <v>17</v>
      </c>
      <c r="C207" s="28" t="s">
        <v>3</v>
      </c>
      <c r="D207" s="29" t="s">
        <v>20</v>
      </c>
      <c r="E207" s="32" t="s">
        <v>135</v>
      </c>
      <c r="F207" s="121"/>
      <c r="G207" s="141" t="s">
        <v>138</v>
      </c>
      <c r="H207" s="108"/>
    </row>
    <row r="208" spans="2:8" ht="12.75">
      <c r="B208" s="27" t="s">
        <v>17</v>
      </c>
      <c r="C208" s="28" t="s">
        <v>3</v>
      </c>
      <c r="D208" s="29" t="s">
        <v>20</v>
      </c>
      <c r="E208" s="32" t="s">
        <v>137</v>
      </c>
      <c r="F208" s="121"/>
      <c r="G208" s="141" t="s">
        <v>140</v>
      </c>
      <c r="H208" s="108"/>
    </row>
    <row r="209" spans="2:8" ht="12.75">
      <c r="B209" s="27" t="s">
        <v>17</v>
      </c>
      <c r="C209" s="28" t="s">
        <v>3</v>
      </c>
      <c r="D209" s="29" t="s">
        <v>20</v>
      </c>
      <c r="E209" s="28" t="s">
        <v>139</v>
      </c>
      <c r="F209" s="30"/>
      <c r="G209" s="31" t="s">
        <v>142</v>
      </c>
      <c r="H209" s="108"/>
    </row>
    <row r="210" spans="2:8" ht="12.75">
      <c r="B210" s="27" t="s">
        <v>17</v>
      </c>
      <c r="C210" s="28" t="s">
        <v>3</v>
      </c>
      <c r="D210" s="29" t="s">
        <v>20</v>
      </c>
      <c r="E210" s="28" t="s">
        <v>141</v>
      </c>
      <c r="F210" s="30"/>
      <c r="G210" s="46" t="s">
        <v>144</v>
      </c>
      <c r="H210" s="108"/>
    </row>
    <row r="211" spans="2:8" ht="12.75">
      <c r="B211" s="27" t="s">
        <v>17</v>
      </c>
      <c r="C211" s="28" t="s">
        <v>3</v>
      </c>
      <c r="D211" s="29" t="s">
        <v>20</v>
      </c>
      <c r="E211" s="28" t="s">
        <v>143</v>
      </c>
      <c r="F211" s="30"/>
      <c r="G211" s="46" t="s">
        <v>146</v>
      </c>
      <c r="H211" s="108"/>
    </row>
    <row r="212" spans="2:8" ht="12.75">
      <c r="B212" s="27" t="s">
        <v>17</v>
      </c>
      <c r="C212" s="28" t="s">
        <v>3</v>
      </c>
      <c r="D212" s="29" t="s">
        <v>20</v>
      </c>
      <c r="E212" s="28" t="s">
        <v>145</v>
      </c>
      <c r="F212" s="30"/>
      <c r="G212" s="46" t="s">
        <v>198</v>
      </c>
      <c r="H212" s="108"/>
    </row>
    <row r="213" spans="2:8" ht="12.75">
      <c r="B213" s="27" t="s">
        <v>17</v>
      </c>
      <c r="C213" s="28" t="s">
        <v>3</v>
      </c>
      <c r="D213" s="29" t="s">
        <v>20</v>
      </c>
      <c r="E213" s="28" t="s">
        <v>147</v>
      </c>
      <c r="F213" s="30"/>
      <c r="G213" s="46" t="s">
        <v>150</v>
      </c>
      <c r="H213" s="108"/>
    </row>
    <row r="214" spans="2:8" ht="12.75">
      <c r="B214" s="27" t="s">
        <v>17</v>
      </c>
      <c r="C214" s="28" t="s">
        <v>3</v>
      </c>
      <c r="D214" s="29" t="s">
        <v>20</v>
      </c>
      <c r="E214" s="28" t="s">
        <v>149</v>
      </c>
      <c r="F214" s="30"/>
      <c r="G214" s="46" t="s">
        <v>154</v>
      </c>
      <c r="H214" s="108">
        <f>SUM(H215)</f>
        <v>0</v>
      </c>
    </row>
    <row r="215" spans="2:8" ht="12.75">
      <c r="B215" s="40" t="s">
        <v>17</v>
      </c>
      <c r="C215" s="41" t="s">
        <v>3</v>
      </c>
      <c r="D215" s="39" t="s">
        <v>20</v>
      </c>
      <c r="E215" s="41" t="s">
        <v>149</v>
      </c>
      <c r="F215" s="38" t="s">
        <v>20</v>
      </c>
      <c r="G215" s="138" t="s">
        <v>199</v>
      </c>
      <c r="H215" s="108"/>
    </row>
    <row r="216" spans="2:8" ht="12.75">
      <c r="B216" s="47" t="s">
        <v>17</v>
      </c>
      <c r="C216" s="48" t="s">
        <v>3</v>
      </c>
      <c r="D216" s="49" t="s">
        <v>20</v>
      </c>
      <c r="E216" s="48" t="s">
        <v>59</v>
      </c>
      <c r="F216" s="50"/>
      <c r="G216" s="31" t="s">
        <v>156</v>
      </c>
      <c r="H216" s="108"/>
    </row>
    <row r="217" spans="2:8" ht="27.75">
      <c r="B217" s="47"/>
      <c r="C217" s="48"/>
      <c r="D217" s="49"/>
      <c r="E217" s="48"/>
      <c r="F217" s="50"/>
      <c r="G217" s="43" t="s">
        <v>157</v>
      </c>
      <c r="H217" s="108"/>
    </row>
    <row r="218" spans="2:8" ht="12.75">
      <c r="B218" s="21" t="s">
        <v>17</v>
      </c>
      <c r="C218" s="22" t="s">
        <v>3</v>
      </c>
      <c r="D218" s="23" t="s">
        <v>23</v>
      </c>
      <c r="E218" s="22"/>
      <c r="F218" s="24"/>
      <c r="G218" s="25" t="s">
        <v>158</v>
      </c>
      <c r="H218" s="107">
        <f>SUM(H219:H221)</f>
        <v>0</v>
      </c>
    </row>
    <row r="219" spans="2:8" ht="12.75">
      <c r="B219" s="27" t="s">
        <v>17</v>
      </c>
      <c r="C219" s="28" t="s">
        <v>3</v>
      </c>
      <c r="D219" s="29" t="s">
        <v>23</v>
      </c>
      <c r="E219" s="28" t="s">
        <v>20</v>
      </c>
      <c r="F219" s="30"/>
      <c r="G219" s="31" t="s">
        <v>159</v>
      </c>
      <c r="H219" s="108"/>
    </row>
    <row r="220" spans="2:8" ht="12.75">
      <c r="B220" s="27" t="s">
        <v>17</v>
      </c>
      <c r="C220" s="28" t="s">
        <v>3</v>
      </c>
      <c r="D220" s="29" t="s">
        <v>23</v>
      </c>
      <c r="E220" s="28" t="s">
        <v>23</v>
      </c>
      <c r="F220" s="30"/>
      <c r="G220" s="31" t="s">
        <v>160</v>
      </c>
      <c r="H220" s="108"/>
    </row>
    <row r="221" spans="2:8" ht="12.75">
      <c r="B221" s="27" t="s">
        <v>17</v>
      </c>
      <c r="C221" s="28" t="s">
        <v>3</v>
      </c>
      <c r="D221" s="29" t="s">
        <v>23</v>
      </c>
      <c r="E221" s="28" t="s">
        <v>27</v>
      </c>
      <c r="F221" s="30"/>
      <c r="G221" s="31" t="s">
        <v>161</v>
      </c>
      <c r="H221" s="108"/>
    </row>
    <row r="222" spans="2:8" ht="12.75">
      <c r="B222" s="21" t="s">
        <v>17</v>
      </c>
      <c r="C222" s="22" t="s">
        <v>3</v>
      </c>
      <c r="D222" s="23" t="s">
        <v>27</v>
      </c>
      <c r="E222" s="22"/>
      <c r="F222" s="24"/>
      <c r="G222" s="25" t="s">
        <v>162</v>
      </c>
      <c r="H222" s="107">
        <f>SUM(H223+H226+H230)</f>
        <v>0</v>
      </c>
    </row>
    <row r="223" spans="2:8" ht="12.75">
      <c r="B223" s="27" t="s">
        <v>17</v>
      </c>
      <c r="C223" s="28" t="s">
        <v>3</v>
      </c>
      <c r="D223" s="29" t="s">
        <v>27</v>
      </c>
      <c r="E223" s="28" t="s">
        <v>20</v>
      </c>
      <c r="F223" s="30"/>
      <c r="G223" s="31" t="s">
        <v>163</v>
      </c>
      <c r="H223" s="108">
        <f>SUM(H224:H225)</f>
        <v>0</v>
      </c>
    </row>
    <row r="224" spans="2:8" ht="12.75">
      <c r="B224" s="40" t="s">
        <v>17</v>
      </c>
      <c r="C224" s="41" t="s">
        <v>3</v>
      </c>
      <c r="D224" s="39" t="s">
        <v>27</v>
      </c>
      <c r="E224" s="41" t="s">
        <v>20</v>
      </c>
      <c r="F224" s="38" t="s">
        <v>20</v>
      </c>
      <c r="G224" s="138" t="s">
        <v>164</v>
      </c>
      <c r="H224" s="108"/>
    </row>
    <row r="225" spans="2:8" ht="12.75">
      <c r="B225" s="40" t="s">
        <v>17</v>
      </c>
      <c r="C225" s="41" t="s">
        <v>3</v>
      </c>
      <c r="D225" s="39" t="s">
        <v>27</v>
      </c>
      <c r="E225" s="41" t="s">
        <v>20</v>
      </c>
      <c r="F225" s="38" t="s">
        <v>23</v>
      </c>
      <c r="G225" s="138" t="s">
        <v>165</v>
      </c>
      <c r="H225" s="108"/>
    </row>
    <row r="226" spans="2:8" ht="12.75">
      <c r="B226" s="27" t="s">
        <v>17</v>
      </c>
      <c r="C226" s="28" t="s">
        <v>3</v>
      </c>
      <c r="D226" s="29" t="s">
        <v>27</v>
      </c>
      <c r="E226" s="28" t="s">
        <v>23</v>
      </c>
      <c r="F226" s="30"/>
      <c r="G226" s="31" t="s">
        <v>166</v>
      </c>
      <c r="H226" s="108">
        <f>SUM(H227:H229)</f>
        <v>0</v>
      </c>
    </row>
    <row r="227" spans="2:8" ht="12.75">
      <c r="B227" s="40" t="s">
        <v>17</v>
      </c>
      <c r="C227" s="41" t="s">
        <v>3</v>
      </c>
      <c r="D227" s="39" t="s">
        <v>27</v>
      </c>
      <c r="E227" s="41" t="s">
        <v>23</v>
      </c>
      <c r="F227" s="38" t="s">
        <v>20</v>
      </c>
      <c r="G227" s="138" t="s">
        <v>164</v>
      </c>
      <c r="H227" s="108"/>
    </row>
    <row r="228" spans="2:8" ht="12.75">
      <c r="B228" s="40" t="s">
        <v>17</v>
      </c>
      <c r="C228" s="41" t="s">
        <v>3</v>
      </c>
      <c r="D228" s="39" t="s">
        <v>27</v>
      </c>
      <c r="E228" s="41" t="s">
        <v>23</v>
      </c>
      <c r="F228" s="38" t="s">
        <v>23</v>
      </c>
      <c r="G228" s="138" t="s">
        <v>167</v>
      </c>
      <c r="H228" s="108"/>
    </row>
    <row r="229" spans="2:8" ht="12.75">
      <c r="B229" s="40" t="s">
        <v>17</v>
      </c>
      <c r="C229" s="41" t="s">
        <v>3</v>
      </c>
      <c r="D229" s="39" t="s">
        <v>27</v>
      </c>
      <c r="E229" s="41" t="s">
        <v>23</v>
      </c>
      <c r="F229" s="38" t="s">
        <v>27</v>
      </c>
      <c r="G229" s="138" t="s">
        <v>168</v>
      </c>
      <c r="H229" s="108"/>
    </row>
    <row r="230" spans="2:8" ht="12.75">
      <c r="B230" s="27" t="s">
        <v>17</v>
      </c>
      <c r="C230" s="28" t="s">
        <v>3</v>
      </c>
      <c r="D230" s="29" t="s">
        <v>27</v>
      </c>
      <c r="E230" s="28" t="s">
        <v>27</v>
      </c>
      <c r="F230" s="30"/>
      <c r="G230" s="31" t="s">
        <v>169</v>
      </c>
      <c r="H230" s="108">
        <f>SUM(H231:H234)</f>
        <v>0</v>
      </c>
    </row>
    <row r="231" spans="2:8" ht="12.75">
      <c r="B231" s="120" t="s">
        <v>17</v>
      </c>
      <c r="C231" s="119" t="s">
        <v>3</v>
      </c>
      <c r="D231" s="45" t="s">
        <v>20</v>
      </c>
      <c r="E231" s="119" t="s">
        <v>27</v>
      </c>
      <c r="F231" s="42" t="s">
        <v>20</v>
      </c>
      <c r="G231" s="140" t="s">
        <v>171</v>
      </c>
      <c r="H231" s="108"/>
    </row>
    <row r="232" spans="2:8" ht="12.75">
      <c r="B232" s="120" t="s">
        <v>17</v>
      </c>
      <c r="C232" s="119" t="s">
        <v>3</v>
      </c>
      <c r="D232" s="45" t="s">
        <v>20</v>
      </c>
      <c r="E232" s="119" t="s">
        <v>27</v>
      </c>
      <c r="F232" s="42" t="s">
        <v>23</v>
      </c>
      <c r="G232" s="140" t="s">
        <v>171</v>
      </c>
      <c r="H232" s="108"/>
    </row>
    <row r="233" spans="2:8" ht="12.75">
      <c r="B233" s="120" t="s">
        <v>17</v>
      </c>
      <c r="C233" s="119" t="s">
        <v>3</v>
      </c>
      <c r="D233" s="45" t="s">
        <v>20</v>
      </c>
      <c r="E233" s="119" t="s">
        <v>27</v>
      </c>
      <c r="F233" s="42" t="s">
        <v>27</v>
      </c>
      <c r="G233" s="140" t="s">
        <v>172</v>
      </c>
      <c r="H233" s="108"/>
    </row>
    <row r="234" spans="2:8" ht="12.75">
      <c r="B234" s="120" t="s">
        <v>17</v>
      </c>
      <c r="C234" s="119" t="s">
        <v>3</v>
      </c>
      <c r="D234" s="45" t="s">
        <v>20</v>
      </c>
      <c r="E234" s="119" t="s">
        <v>27</v>
      </c>
      <c r="F234" s="42" t="s">
        <v>31</v>
      </c>
      <c r="G234" s="140" t="s">
        <v>200</v>
      </c>
      <c r="H234" s="108"/>
    </row>
    <row r="235" spans="2:8" ht="12.75">
      <c r="B235" s="21" t="s">
        <v>17</v>
      </c>
      <c r="C235" s="22" t="s">
        <v>3</v>
      </c>
      <c r="D235" s="23" t="s">
        <v>31</v>
      </c>
      <c r="E235" s="22"/>
      <c r="F235" s="24"/>
      <c r="G235" s="25" t="s">
        <v>174</v>
      </c>
      <c r="H235" s="107">
        <f>SUM(H236:H242)</f>
        <v>0</v>
      </c>
    </row>
    <row r="236" spans="2:8" ht="12.75">
      <c r="B236" s="27" t="s">
        <v>17</v>
      </c>
      <c r="C236" s="28" t="s">
        <v>3</v>
      </c>
      <c r="D236" s="29" t="s">
        <v>31</v>
      </c>
      <c r="E236" s="28" t="s">
        <v>20</v>
      </c>
      <c r="F236" s="30"/>
      <c r="G236" s="31" t="s">
        <v>175</v>
      </c>
      <c r="H236" s="108"/>
    </row>
    <row r="237" spans="2:8" ht="12.75">
      <c r="B237" s="27" t="s">
        <v>17</v>
      </c>
      <c r="C237" s="28" t="s">
        <v>3</v>
      </c>
      <c r="D237" s="29" t="s">
        <v>31</v>
      </c>
      <c r="E237" s="28" t="s">
        <v>23</v>
      </c>
      <c r="F237" s="30"/>
      <c r="G237" s="31" t="s">
        <v>176</v>
      </c>
      <c r="H237" s="108"/>
    </row>
    <row r="238" spans="2:8" ht="12.75">
      <c r="B238" s="27" t="s">
        <v>17</v>
      </c>
      <c r="C238" s="28" t="s">
        <v>3</v>
      </c>
      <c r="D238" s="29" t="s">
        <v>31</v>
      </c>
      <c r="E238" s="28" t="s">
        <v>27</v>
      </c>
      <c r="F238" s="30"/>
      <c r="G238" s="31" t="s">
        <v>177</v>
      </c>
      <c r="H238" s="108"/>
    </row>
    <row r="239" spans="2:8" ht="12.75">
      <c r="B239" s="27" t="s">
        <v>17</v>
      </c>
      <c r="C239" s="28" t="s">
        <v>3</v>
      </c>
      <c r="D239" s="29" t="s">
        <v>31</v>
      </c>
      <c r="E239" s="28" t="s">
        <v>31</v>
      </c>
      <c r="F239" s="30"/>
      <c r="G239" s="31" t="s">
        <v>178</v>
      </c>
      <c r="H239" s="108"/>
    </row>
    <row r="240" spans="2:8" ht="12.75">
      <c r="B240" s="27" t="s">
        <v>17</v>
      </c>
      <c r="C240" s="28" t="s">
        <v>3</v>
      </c>
      <c r="D240" s="29" t="s">
        <v>31</v>
      </c>
      <c r="E240" s="28" t="s">
        <v>37</v>
      </c>
      <c r="F240" s="30"/>
      <c r="G240" s="31" t="s">
        <v>179</v>
      </c>
      <c r="H240" s="107"/>
    </row>
    <row r="241" spans="2:8" ht="12.75">
      <c r="B241" s="27" t="s">
        <v>17</v>
      </c>
      <c r="C241" s="28" t="s">
        <v>3</v>
      </c>
      <c r="D241" s="29" t="s">
        <v>31</v>
      </c>
      <c r="E241" s="28" t="s">
        <v>39</v>
      </c>
      <c r="F241" s="30"/>
      <c r="G241" s="31" t="s">
        <v>180</v>
      </c>
      <c r="H241" s="107"/>
    </row>
    <row r="242" spans="2:8" ht="12.75">
      <c r="B242" s="27" t="s">
        <v>17</v>
      </c>
      <c r="C242" s="28" t="s">
        <v>3</v>
      </c>
      <c r="D242" s="29" t="s">
        <v>31</v>
      </c>
      <c r="E242" s="28" t="s">
        <v>41</v>
      </c>
      <c r="F242" s="30"/>
      <c r="G242" s="31" t="s">
        <v>181</v>
      </c>
      <c r="H242" s="107"/>
    </row>
    <row r="243" spans="2:8" ht="12.75">
      <c r="B243" s="21" t="s">
        <v>17</v>
      </c>
      <c r="C243" s="22" t="s">
        <v>3</v>
      </c>
      <c r="D243" s="23" t="s">
        <v>37</v>
      </c>
      <c r="E243" s="22"/>
      <c r="F243" s="24"/>
      <c r="G243" s="25" t="s">
        <v>182</v>
      </c>
      <c r="H243" s="107">
        <f>SUM(H244+H247+H248+H250)</f>
        <v>0</v>
      </c>
    </row>
    <row r="244" spans="2:8" ht="12.75">
      <c r="B244" s="27" t="s">
        <v>17</v>
      </c>
      <c r="C244" s="28" t="s">
        <v>3</v>
      </c>
      <c r="D244" s="29" t="s">
        <v>37</v>
      </c>
      <c r="E244" s="28" t="s">
        <v>20</v>
      </c>
      <c r="F244" s="30"/>
      <c r="G244" s="31" t="s">
        <v>183</v>
      </c>
      <c r="H244" s="108">
        <f>SUM(H245:H246)</f>
        <v>0</v>
      </c>
    </row>
    <row r="245" spans="2:8" ht="12.75">
      <c r="B245" s="40" t="s">
        <v>17</v>
      </c>
      <c r="C245" s="41" t="s">
        <v>3</v>
      </c>
      <c r="D245" s="39" t="s">
        <v>37</v>
      </c>
      <c r="E245" s="41" t="s">
        <v>20</v>
      </c>
      <c r="F245" s="38" t="s">
        <v>20</v>
      </c>
      <c r="G245" s="138" t="s">
        <v>184</v>
      </c>
      <c r="H245" s="108"/>
    </row>
    <row r="246" spans="2:8" ht="12.75">
      <c r="B246" s="40" t="s">
        <v>17</v>
      </c>
      <c r="C246" s="41" t="s">
        <v>3</v>
      </c>
      <c r="D246" s="39" t="s">
        <v>37</v>
      </c>
      <c r="E246" s="41" t="s">
        <v>20</v>
      </c>
      <c r="F246" s="38" t="s">
        <v>23</v>
      </c>
      <c r="G246" s="138" t="s">
        <v>185</v>
      </c>
      <c r="H246" s="108"/>
    </row>
    <row r="247" spans="2:8" ht="12.75">
      <c r="B247" s="27" t="s">
        <v>17</v>
      </c>
      <c r="C247" s="28" t="s">
        <v>3</v>
      </c>
      <c r="D247" s="29" t="s">
        <v>37</v>
      </c>
      <c r="E247" s="28" t="s">
        <v>23</v>
      </c>
      <c r="F247" s="30"/>
      <c r="G247" s="31" t="s">
        <v>186</v>
      </c>
      <c r="H247" s="108"/>
    </row>
    <row r="248" spans="2:8" ht="12.75">
      <c r="B248" s="27" t="s">
        <v>17</v>
      </c>
      <c r="C248" s="28" t="s">
        <v>3</v>
      </c>
      <c r="D248" s="29" t="s">
        <v>37</v>
      </c>
      <c r="E248" s="28" t="s">
        <v>27</v>
      </c>
      <c r="F248" s="30"/>
      <c r="G248" s="31" t="s">
        <v>187</v>
      </c>
      <c r="H248" s="108">
        <f>SUM(H249)</f>
        <v>0</v>
      </c>
    </row>
    <row r="249" spans="2:8" ht="12.75">
      <c r="B249" s="40" t="s">
        <v>17</v>
      </c>
      <c r="C249" s="41" t="s">
        <v>3</v>
      </c>
      <c r="D249" s="39" t="s">
        <v>37</v>
      </c>
      <c r="E249" s="41" t="s">
        <v>27</v>
      </c>
      <c r="F249" s="38" t="s">
        <v>20</v>
      </c>
      <c r="G249" s="138" t="s">
        <v>188</v>
      </c>
      <c r="H249" s="108"/>
    </row>
    <row r="250" spans="2:8" ht="12.75">
      <c r="B250" s="27" t="s">
        <v>17</v>
      </c>
      <c r="C250" s="28" t="s">
        <v>3</v>
      </c>
      <c r="D250" s="29" t="s">
        <v>37</v>
      </c>
      <c r="E250" s="28" t="s">
        <v>31</v>
      </c>
      <c r="F250" s="30"/>
      <c r="G250" s="31" t="s">
        <v>189</v>
      </c>
      <c r="H250" s="108"/>
    </row>
    <row r="251" spans="2:8" ht="12.75">
      <c r="B251" s="16" t="s">
        <v>17</v>
      </c>
      <c r="C251" s="17" t="s">
        <v>4</v>
      </c>
      <c r="D251" s="18"/>
      <c r="E251" s="17"/>
      <c r="F251" s="19"/>
      <c r="G251" s="20" t="s">
        <v>201</v>
      </c>
      <c r="H251" s="106">
        <f>SUM(H252:H259)</f>
        <v>0</v>
      </c>
    </row>
    <row r="252" spans="2:8" ht="12.75">
      <c r="B252" s="27" t="s">
        <v>17</v>
      </c>
      <c r="C252" s="28" t="s">
        <v>4</v>
      </c>
      <c r="D252" s="29" t="s">
        <v>20</v>
      </c>
      <c r="E252" s="28"/>
      <c r="F252" s="30"/>
      <c r="G252" s="31" t="s">
        <v>202</v>
      </c>
      <c r="H252" s="108"/>
    </row>
    <row r="253" spans="2:8" ht="12.75">
      <c r="B253" s="27" t="s">
        <v>17</v>
      </c>
      <c r="C253" s="28" t="s">
        <v>4</v>
      </c>
      <c r="D253" s="29" t="s">
        <v>23</v>
      </c>
      <c r="E253" s="28"/>
      <c r="F253" s="30"/>
      <c r="G253" s="31" t="s">
        <v>203</v>
      </c>
      <c r="H253" s="108"/>
    </row>
    <row r="254" spans="2:8" ht="12.75">
      <c r="B254" s="27" t="s">
        <v>17</v>
      </c>
      <c r="C254" s="28" t="s">
        <v>4</v>
      </c>
      <c r="D254" s="29" t="s">
        <v>27</v>
      </c>
      <c r="E254" s="28"/>
      <c r="F254" s="30"/>
      <c r="G254" s="31" t="s">
        <v>204</v>
      </c>
      <c r="H254" s="108"/>
    </row>
    <row r="255" spans="2:8" ht="12.75">
      <c r="B255" s="27" t="s">
        <v>17</v>
      </c>
      <c r="C255" s="28" t="s">
        <v>4</v>
      </c>
      <c r="D255" s="29" t="s">
        <v>31</v>
      </c>
      <c r="E255" s="28"/>
      <c r="F255" s="30"/>
      <c r="G255" s="31" t="s">
        <v>505</v>
      </c>
      <c r="H255" s="108"/>
    </row>
    <row r="256" spans="2:8" ht="12.75">
      <c r="B256" s="27" t="s">
        <v>17</v>
      </c>
      <c r="C256" s="28" t="s">
        <v>4</v>
      </c>
      <c r="D256" s="29" t="s">
        <v>37</v>
      </c>
      <c r="E256" s="28"/>
      <c r="F256" s="30"/>
      <c r="G256" s="31" t="s">
        <v>205</v>
      </c>
      <c r="H256" s="108"/>
    </row>
    <row r="257" spans="2:8" ht="12.75">
      <c r="B257" s="27" t="s">
        <v>17</v>
      </c>
      <c r="C257" s="28" t="s">
        <v>4</v>
      </c>
      <c r="D257" s="29" t="s">
        <v>39</v>
      </c>
      <c r="E257" s="28"/>
      <c r="F257" s="30"/>
      <c r="G257" s="31" t="s">
        <v>206</v>
      </c>
      <c r="H257" s="108"/>
    </row>
    <row r="258" spans="2:8" ht="12.75">
      <c r="B258" s="27" t="s">
        <v>17</v>
      </c>
      <c r="C258" s="28" t="s">
        <v>4</v>
      </c>
      <c r="D258" s="29" t="s">
        <v>41</v>
      </c>
      <c r="E258" s="28"/>
      <c r="F258" s="30"/>
      <c r="G258" s="31" t="s">
        <v>207</v>
      </c>
      <c r="H258" s="108"/>
    </row>
    <row r="259" spans="2:8" ht="12.75">
      <c r="B259" s="27" t="s">
        <v>17</v>
      </c>
      <c r="C259" s="28" t="s">
        <v>4</v>
      </c>
      <c r="D259" s="29" t="s">
        <v>59</v>
      </c>
      <c r="E259" s="28"/>
      <c r="F259" s="30"/>
      <c r="G259" s="31" t="s">
        <v>208</v>
      </c>
      <c r="H259" s="108">
        <f>SUM(H260:H261)</f>
        <v>0</v>
      </c>
    </row>
    <row r="260" spans="2:8" ht="12.75">
      <c r="B260" s="40" t="s">
        <v>17</v>
      </c>
      <c r="C260" s="41" t="s">
        <v>4</v>
      </c>
      <c r="D260" s="39" t="s">
        <v>59</v>
      </c>
      <c r="E260" s="38" t="s">
        <v>20</v>
      </c>
      <c r="G260" s="138" t="s">
        <v>209</v>
      </c>
      <c r="H260" s="108"/>
    </row>
    <row r="261" spans="2:8" ht="12.75">
      <c r="B261" s="40"/>
      <c r="C261" s="41"/>
      <c r="D261" s="39"/>
      <c r="E261" s="38" t="s">
        <v>59</v>
      </c>
      <c r="G261" s="138" t="s">
        <v>208</v>
      </c>
      <c r="H261" s="108"/>
    </row>
    <row r="262" spans="2:8" ht="12.75">
      <c r="B262" s="16" t="s">
        <v>17</v>
      </c>
      <c r="C262" s="17" t="s">
        <v>5</v>
      </c>
      <c r="D262" s="18"/>
      <c r="E262" s="17"/>
      <c r="F262" s="19"/>
      <c r="G262" s="20" t="s">
        <v>210</v>
      </c>
      <c r="H262" s="106">
        <f>SUM(H263+H265+H266+H267)</f>
        <v>0</v>
      </c>
    </row>
    <row r="263" spans="2:8" ht="12.75">
      <c r="B263" s="27" t="s">
        <v>17</v>
      </c>
      <c r="C263" s="28" t="s">
        <v>5</v>
      </c>
      <c r="D263" s="29" t="s">
        <v>20</v>
      </c>
      <c r="E263" s="28"/>
      <c r="F263" s="30"/>
      <c r="G263" s="31" t="s">
        <v>211</v>
      </c>
      <c r="H263" s="108">
        <f>SUM(H264)</f>
        <v>0</v>
      </c>
    </row>
    <row r="264" spans="2:8" ht="12.75">
      <c r="B264" s="40" t="s">
        <v>17</v>
      </c>
      <c r="C264" s="41" t="s">
        <v>5</v>
      </c>
      <c r="D264" s="39" t="s">
        <v>20</v>
      </c>
      <c r="E264" s="38" t="s">
        <v>20</v>
      </c>
      <c r="G264" s="138" t="s">
        <v>212</v>
      </c>
      <c r="H264" s="108"/>
    </row>
    <row r="265" spans="2:8" ht="12.75">
      <c r="B265" s="27" t="s">
        <v>17</v>
      </c>
      <c r="C265" s="28" t="s">
        <v>5</v>
      </c>
      <c r="D265" s="29" t="s">
        <v>23</v>
      </c>
      <c r="E265" s="28"/>
      <c r="F265" s="30"/>
      <c r="G265" s="31" t="s">
        <v>213</v>
      </c>
      <c r="H265" s="108"/>
    </row>
    <row r="266" spans="2:8" ht="12.75">
      <c r="B266" s="27" t="s">
        <v>17</v>
      </c>
      <c r="C266" s="28" t="s">
        <v>5</v>
      </c>
      <c r="D266" s="29" t="s">
        <v>27</v>
      </c>
      <c r="E266" s="28"/>
      <c r="F266" s="30"/>
      <c r="G266" s="31" t="s">
        <v>214</v>
      </c>
      <c r="H266" s="108"/>
    </row>
    <row r="267" spans="2:8" ht="12.75">
      <c r="B267" s="27" t="s">
        <v>17</v>
      </c>
      <c r="C267" s="28" t="s">
        <v>5</v>
      </c>
      <c r="D267" s="29" t="s">
        <v>31</v>
      </c>
      <c r="E267" s="28"/>
      <c r="F267" s="30"/>
      <c r="G267" s="31" t="s">
        <v>215</v>
      </c>
      <c r="H267" s="108"/>
    </row>
    <row r="268" spans="2:8" ht="12.75">
      <c r="B268" s="52"/>
      <c r="C268" s="53"/>
      <c r="D268" s="54"/>
      <c r="E268" s="53"/>
      <c r="F268" s="55"/>
      <c r="G268" s="56"/>
      <c r="H268" s="108"/>
    </row>
    <row r="269" spans="2:8" ht="12.75">
      <c r="B269" s="11" t="s">
        <v>216</v>
      </c>
      <c r="C269" s="12"/>
      <c r="D269" s="13"/>
      <c r="E269" s="12"/>
      <c r="F269" s="14"/>
      <c r="G269" s="15" t="s">
        <v>217</v>
      </c>
      <c r="H269" s="110">
        <f>SUM(H270+H273+H277+H282+H300+H310+H319+H324+H337+H345+H351+H356)</f>
        <v>0</v>
      </c>
    </row>
    <row r="270" spans="2:8" ht="12.75">
      <c r="B270" s="16" t="s">
        <v>216</v>
      </c>
      <c r="C270" s="17" t="s">
        <v>2</v>
      </c>
      <c r="D270" s="18"/>
      <c r="E270" s="17"/>
      <c r="F270" s="19"/>
      <c r="G270" s="20" t="s">
        <v>218</v>
      </c>
      <c r="H270" s="106">
        <f>SUM(H271:H272)</f>
        <v>0</v>
      </c>
    </row>
    <row r="271" spans="2:8" ht="12.75">
      <c r="B271" s="27" t="s">
        <v>216</v>
      </c>
      <c r="C271" s="28" t="s">
        <v>2</v>
      </c>
      <c r="D271" s="29" t="s">
        <v>20</v>
      </c>
      <c r="E271" s="28"/>
      <c r="F271" s="30"/>
      <c r="G271" s="31" t="s">
        <v>219</v>
      </c>
      <c r="H271" s="107"/>
    </row>
    <row r="272" spans="2:8" ht="12.75">
      <c r="B272" s="27" t="s">
        <v>216</v>
      </c>
      <c r="C272" s="28" t="s">
        <v>2</v>
      </c>
      <c r="D272" s="29" t="s">
        <v>23</v>
      </c>
      <c r="E272" s="28"/>
      <c r="F272" s="30"/>
      <c r="G272" s="31" t="s">
        <v>220</v>
      </c>
      <c r="H272" s="107"/>
    </row>
    <row r="273" spans="2:8" ht="12.75">
      <c r="B273" s="16" t="s">
        <v>216</v>
      </c>
      <c r="C273" s="17" t="s">
        <v>3</v>
      </c>
      <c r="D273" s="18"/>
      <c r="E273" s="17"/>
      <c r="F273" s="19"/>
      <c r="G273" s="20" t="s">
        <v>221</v>
      </c>
      <c r="H273" s="106">
        <f>SUM(H274:H276)</f>
        <v>0</v>
      </c>
    </row>
    <row r="274" spans="2:8" ht="12.75">
      <c r="B274" s="27" t="s">
        <v>216</v>
      </c>
      <c r="C274" s="28" t="s">
        <v>3</v>
      </c>
      <c r="D274" s="29" t="s">
        <v>20</v>
      </c>
      <c r="E274" s="28"/>
      <c r="F274" s="30"/>
      <c r="G274" s="31" t="s">
        <v>222</v>
      </c>
      <c r="H274" s="107"/>
    </row>
    <row r="275" spans="2:8" ht="12.75">
      <c r="B275" s="27" t="s">
        <v>216</v>
      </c>
      <c r="C275" s="28" t="s">
        <v>3</v>
      </c>
      <c r="D275" s="29" t="s">
        <v>23</v>
      </c>
      <c r="E275" s="28"/>
      <c r="F275" s="30"/>
      <c r="G275" s="31" t="s">
        <v>223</v>
      </c>
      <c r="H275" s="107"/>
    </row>
    <row r="276" spans="2:8" ht="12.75">
      <c r="B276" s="27" t="s">
        <v>216</v>
      </c>
      <c r="C276" s="28" t="s">
        <v>3</v>
      </c>
      <c r="D276" s="29" t="s">
        <v>27</v>
      </c>
      <c r="E276" s="28"/>
      <c r="F276" s="30"/>
      <c r="G276" s="31" t="s">
        <v>224</v>
      </c>
      <c r="H276" s="107"/>
    </row>
    <row r="277" spans="2:8" ht="12.75">
      <c r="B277" s="16" t="s">
        <v>216</v>
      </c>
      <c r="C277" s="17" t="s">
        <v>4</v>
      </c>
      <c r="D277" s="18"/>
      <c r="E277" s="17"/>
      <c r="F277" s="19"/>
      <c r="G277" s="20" t="s">
        <v>225</v>
      </c>
      <c r="H277" s="106">
        <f>SUM(H278:H281)</f>
        <v>0</v>
      </c>
    </row>
    <row r="278" spans="2:8" ht="12.75">
      <c r="B278" s="27" t="s">
        <v>216</v>
      </c>
      <c r="C278" s="28" t="s">
        <v>4</v>
      </c>
      <c r="D278" s="29" t="s">
        <v>20</v>
      </c>
      <c r="E278" s="28"/>
      <c r="F278" s="30"/>
      <c r="G278" s="31" t="s">
        <v>226</v>
      </c>
      <c r="H278" s="107"/>
    </row>
    <row r="279" spans="2:8" ht="12.75">
      <c r="B279" s="27" t="s">
        <v>216</v>
      </c>
      <c r="C279" s="28" t="s">
        <v>4</v>
      </c>
      <c r="D279" s="29" t="s">
        <v>23</v>
      </c>
      <c r="E279" s="28"/>
      <c r="F279" s="30"/>
      <c r="G279" s="31" t="s">
        <v>227</v>
      </c>
      <c r="H279" s="107"/>
    </row>
    <row r="280" spans="2:8" ht="12.75">
      <c r="B280" s="27" t="s">
        <v>216</v>
      </c>
      <c r="C280" s="28" t="s">
        <v>4</v>
      </c>
      <c r="D280" s="29" t="s">
        <v>27</v>
      </c>
      <c r="E280" s="28"/>
      <c r="F280" s="30"/>
      <c r="G280" s="143" t="s">
        <v>228</v>
      </c>
      <c r="H280" s="107"/>
    </row>
    <row r="281" spans="2:8" ht="12.75">
      <c r="B281" s="27" t="s">
        <v>216</v>
      </c>
      <c r="C281" s="28" t="s">
        <v>4</v>
      </c>
      <c r="D281" s="29" t="s">
        <v>59</v>
      </c>
      <c r="E281" s="28"/>
      <c r="F281" s="30"/>
      <c r="G281" s="31" t="s">
        <v>229</v>
      </c>
      <c r="H281" s="107"/>
    </row>
    <row r="282" spans="2:8" ht="12.75">
      <c r="B282" s="16" t="s">
        <v>216</v>
      </c>
      <c r="C282" s="17" t="s">
        <v>5</v>
      </c>
      <c r="D282" s="18"/>
      <c r="E282" s="17"/>
      <c r="F282" s="19"/>
      <c r="G282" s="20" t="s">
        <v>230</v>
      </c>
      <c r="H282" s="106">
        <f>SUM(H283:H299)</f>
        <v>0</v>
      </c>
    </row>
    <row r="283" spans="2:8" ht="12.75">
      <c r="B283" s="27" t="s">
        <v>216</v>
      </c>
      <c r="C283" s="28" t="s">
        <v>5</v>
      </c>
      <c r="D283" s="29" t="s">
        <v>20</v>
      </c>
      <c r="E283" s="28"/>
      <c r="F283" s="30"/>
      <c r="G283" s="31" t="s">
        <v>231</v>
      </c>
      <c r="H283" s="107"/>
    </row>
    <row r="284" spans="2:8" ht="12.75">
      <c r="B284" s="27" t="s">
        <v>216</v>
      </c>
      <c r="C284" s="28" t="s">
        <v>5</v>
      </c>
      <c r="D284" s="29" t="s">
        <v>23</v>
      </c>
      <c r="E284" s="28"/>
      <c r="F284" s="30"/>
      <c r="G284" s="31" t="s">
        <v>232</v>
      </c>
      <c r="H284" s="107"/>
    </row>
    <row r="285" spans="2:8" ht="12.75">
      <c r="B285" s="27" t="s">
        <v>216</v>
      </c>
      <c r="C285" s="28" t="s">
        <v>5</v>
      </c>
      <c r="D285" s="29" t="s">
        <v>27</v>
      </c>
      <c r="E285" s="28"/>
      <c r="F285" s="30"/>
      <c r="G285" s="31" t="s">
        <v>233</v>
      </c>
      <c r="H285" s="107"/>
    </row>
    <row r="286" spans="2:8" ht="12.75">
      <c r="B286" s="27" t="s">
        <v>216</v>
      </c>
      <c r="C286" s="28" t="s">
        <v>5</v>
      </c>
      <c r="D286" s="29" t="s">
        <v>31</v>
      </c>
      <c r="E286" s="28"/>
      <c r="F286" s="30"/>
      <c r="G286" s="31" t="s">
        <v>234</v>
      </c>
      <c r="H286" s="107"/>
    </row>
    <row r="287" spans="2:8" ht="12.75">
      <c r="B287" s="27" t="s">
        <v>216</v>
      </c>
      <c r="C287" s="28" t="s">
        <v>5</v>
      </c>
      <c r="D287" s="29" t="s">
        <v>37</v>
      </c>
      <c r="E287" s="28"/>
      <c r="F287" s="30"/>
      <c r="G287" s="31" t="s">
        <v>235</v>
      </c>
      <c r="H287" s="107"/>
    </row>
    <row r="288" spans="2:8" ht="12.75">
      <c r="B288" s="27" t="s">
        <v>216</v>
      </c>
      <c r="C288" s="28" t="s">
        <v>5</v>
      </c>
      <c r="D288" s="29" t="s">
        <v>39</v>
      </c>
      <c r="E288" s="28"/>
      <c r="F288" s="30"/>
      <c r="G288" s="31" t="s">
        <v>236</v>
      </c>
      <c r="H288" s="107"/>
    </row>
    <row r="289" spans="2:8" ht="12.75">
      <c r="B289" s="27" t="s">
        <v>216</v>
      </c>
      <c r="C289" s="28" t="s">
        <v>5</v>
      </c>
      <c r="D289" s="29" t="s">
        <v>41</v>
      </c>
      <c r="E289" s="28"/>
      <c r="F289" s="30"/>
      <c r="G289" s="31" t="s">
        <v>237</v>
      </c>
      <c r="H289" s="107"/>
    </row>
    <row r="290" spans="2:8" ht="12.75">
      <c r="B290" s="27" t="s">
        <v>216</v>
      </c>
      <c r="C290" s="28" t="s">
        <v>5</v>
      </c>
      <c r="D290" s="29" t="s">
        <v>46</v>
      </c>
      <c r="E290" s="28"/>
      <c r="F290" s="30"/>
      <c r="G290" s="31" t="s">
        <v>238</v>
      </c>
      <c r="H290" s="107"/>
    </row>
    <row r="291" spans="2:8" ht="12.75">
      <c r="B291" s="27" t="s">
        <v>216</v>
      </c>
      <c r="C291" s="28" t="s">
        <v>5</v>
      </c>
      <c r="D291" s="29" t="s">
        <v>50</v>
      </c>
      <c r="E291" s="28"/>
      <c r="F291" s="30"/>
      <c r="G291" s="31" t="s">
        <v>239</v>
      </c>
      <c r="H291" s="107"/>
    </row>
    <row r="292" spans="2:8" ht="12.75">
      <c r="B292" s="27" t="s">
        <v>216</v>
      </c>
      <c r="C292" s="28" t="s">
        <v>5</v>
      </c>
      <c r="D292" s="29" t="s">
        <v>61</v>
      </c>
      <c r="E292" s="28"/>
      <c r="F292" s="30"/>
      <c r="G292" s="31" t="s">
        <v>240</v>
      </c>
      <c r="H292" s="107"/>
    </row>
    <row r="293" spans="2:8" ht="12.75">
      <c r="B293" s="27" t="s">
        <v>216</v>
      </c>
      <c r="C293" s="28" t="s">
        <v>5</v>
      </c>
      <c r="D293" s="29" t="s">
        <v>64</v>
      </c>
      <c r="E293" s="28"/>
      <c r="F293" s="30"/>
      <c r="G293" s="31" t="s">
        <v>241</v>
      </c>
      <c r="H293" s="107"/>
    </row>
    <row r="294" spans="2:8" ht="12.75">
      <c r="B294" s="27" t="s">
        <v>216</v>
      </c>
      <c r="C294" s="28" t="s">
        <v>5</v>
      </c>
      <c r="D294" s="29" t="s">
        <v>67</v>
      </c>
      <c r="E294" s="124"/>
      <c r="F294" s="125"/>
      <c r="G294" s="31" t="s">
        <v>242</v>
      </c>
      <c r="H294" s="107"/>
    </row>
    <row r="295" spans="2:8" ht="12.75">
      <c r="B295" s="27" t="s">
        <v>216</v>
      </c>
      <c r="C295" s="28" t="s">
        <v>5</v>
      </c>
      <c r="D295" s="29" t="s">
        <v>69</v>
      </c>
      <c r="E295" s="124"/>
      <c r="F295" s="125"/>
      <c r="G295" s="31" t="s">
        <v>243</v>
      </c>
      <c r="H295" s="107"/>
    </row>
    <row r="296" spans="2:8" ht="12.75">
      <c r="B296" s="27" t="s">
        <v>216</v>
      </c>
      <c r="C296" s="28" t="s">
        <v>5</v>
      </c>
      <c r="D296" s="29" t="s">
        <v>71</v>
      </c>
      <c r="E296" s="124"/>
      <c r="F296" s="125"/>
      <c r="G296" s="31" t="s">
        <v>244</v>
      </c>
      <c r="H296" s="107"/>
    </row>
    <row r="297" spans="2:8" ht="12.75">
      <c r="B297" s="27" t="s">
        <v>216</v>
      </c>
      <c r="C297" s="28" t="s">
        <v>5</v>
      </c>
      <c r="D297" s="29" t="s">
        <v>81</v>
      </c>
      <c r="E297" s="124"/>
      <c r="F297" s="125"/>
      <c r="G297" s="31" t="s">
        <v>245</v>
      </c>
      <c r="H297" s="107"/>
    </row>
    <row r="298" spans="2:8" ht="12.75">
      <c r="B298" s="27" t="s">
        <v>216</v>
      </c>
      <c r="C298" s="28" t="s">
        <v>5</v>
      </c>
      <c r="D298" s="29" t="s">
        <v>85</v>
      </c>
      <c r="E298" s="124"/>
      <c r="F298" s="125"/>
      <c r="G298" s="31" t="s">
        <v>246</v>
      </c>
      <c r="H298" s="107"/>
    </row>
    <row r="299" spans="2:8" ht="12.75">
      <c r="B299" s="27" t="s">
        <v>216</v>
      </c>
      <c r="C299" s="28" t="s">
        <v>5</v>
      </c>
      <c r="D299" s="29" t="s">
        <v>59</v>
      </c>
      <c r="E299" s="124"/>
      <c r="F299" s="125"/>
      <c r="G299" s="31" t="s">
        <v>247</v>
      </c>
      <c r="H299" s="107"/>
    </row>
    <row r="300" spans="2:8" ht="12.75">
      <c r="B300" s="16" t="s">
        <v>216</v>
      </c>
      <c r="C300" s="17" t="s">
        <v>248</v>
      </c>
      <c r="D300" s="18"/>
      <c r="E300" s="17"/>
      <c r="F300" s="19"/>
      <c r="G300" s="57" t="s">
        <v>249</v>
      </c>
      <c r="H300" s="106">
        <f>SUM(H301:H309)</f>
        <v>0</v>
      </c>
    </row>
    <row r="301" spans="2:8" ht="12.75">
      <c r="B301" s="27" t="s">
        <v>216</v>
      </c>
      <c r="C301" s="28" t="s">
        <v>248</v>
      </c>
      <c r="D301" s="29" t="s">
        <v>20</v>
      </c>
      <c r="E301" s="22"/>
      <c r="F301" s="24"/>
      <c r="G301" s="144" t="s">
        <v>250</v>
      </c>
      <c r="H301" s="108"/>
    </row>
    <row r="302" spans="2:8" ht="12.75">
      <c r="B302" s="27" t="s">
        <v>216</v>
      </c>
      <c r="C302" s="28" t="s">
        <v>248</v>
      </c>
      <c r="D302" s="29" t="s">
        <v>23</v>
      </c>
      <c r="E302" s="28"/>
      <c r="F302" s="30"/>
      <c r="G302" s="144" t="s">
        <v>251</v>
      </c>
      <c r="H302" s="108"/>
    </row>
    <row r="303" spans="2:8" ht="12.75">
      <c r="B303" s="27" t="s">
        <v>216</v>
      </c>
      <c r="C303" s="28" t="s">
        <v>248</v>
      </c>
      <c r="D303" s="29" t="s">
        <v>27</v>
      </c>
      <c r="E303" s="28"/>
      <c r="F303" s="30"/>
      <c r="G303" s="144" t="s">
        <v>252</v>
      </c>
      <c r="H303" s="108"/>
    </row>
    <row r="304" spans="2:8" ht="12.75">
      <c r="B304" s="27" t="s">
        <v>216</v>
      </c>
      <c r="C304" s="28" t="s">
        <v>248</v>
      </c>
      <c r="D304" s="29" t="s">
        <v>31</v>
      </c>
      <c r="E304" s="28"/>
      <c r="F304" s="30"/>
      <c r="G304" s="144" t="s">
        <v>253</v>
      </c>
      <c r="H304" s="108"/>
    </row>
    <row r="305" spans="2:8" ht="12.75">
      <c r="B305" s="27" t="s">
        <v>216</v>
      </c>
      <c r="C305" s="28" t="s">
        <v>248</v>
      </c>
      <c r="D305" s="29" t="s">
        <v>37</v>
      </c>
      <c r="E305" s="28"/>
      <c r="F305" s="30"/>
      <c r="G305" s="144" t="s">
        <v>254</v>
      </c>
      <c r="H305" s="108"/>
    </row>
    <row r="306" spans="2:8" ht="12.75">
      <c r="B306" s="27" t="s">
        <v>216</v>
      </c>
      <c r="C306" s="28" t="s">
        <v>248</v>
      </c>
      <c r="D306" s="29" t="s">
        <v>39</v>
      </c>
      <c r="E306" s="124"/>
      <c r="F306" s="125"/>
      <c r="G306" s="144" t="s">
        <v>255</v>
      </c>
      <c r="H306" s="108"/>
    </row>
    <row r="307" spans="2:8" ht="12.75">
      <c r="B307" s="27" t="s">
        <v>216</v>
      </c>
      <c r="C307" s="28" t="s">
        <v>248</v>
      </c>
      <c r="D307" s="29" t="s">
        <v>41</v>
      </c>
      <c r="E307" s="22"/>
      <c r="F307" s="24"/>
      <c r="G307" s="144" t="s">
        <v>256</v>
      </c>
      <c r="H307" s="108"/>
    </row>
    <row r="308" spans="2:8" ht="12.75">
      <c r="B308" s="27" t="s">
        <v>216</v>
      </c>
      <c r="C308" s="28" t="s">
        <v>248</v>
      </c>
      <c r="D308" s="29" t="s">
        <v>46</v>
      </c>
      <c r="E308" s="22"/>
      <c r="F308" s="24"/>
      <c r="G308" s="144" t="s">
        <v>257</v>
      </c>
      <c r="H308" s="108"/>
    </row>
    <row r="309" spans="2:8" ht="12.75">
      <c r="B309" s="27" t="s">
        <v>216</v>
      </c>
      <c r="C309" s="28" t="s">
        <v>248</v>
      </c>
      <c r="D309" s="29" t="s">
        <v>59</v>
      </c>
      <c r="E309" s="22"/>
      <c r="F309" s="24"/>
      <c r="G309" s="144" t="s">
        <v>247</v>
      </c>
      <c r="H309" s="108"/>
    </row>
    <row r="310" spans="2:8" ht="12.75">
      <c r="B310" s="16" t="s">
        <v>216</v>
      </c>
      <c r="C310" s="17" t="s">
        <v>258</v>
      </c>
      <c r="D310" s="18"/>
      <c r="E310" s="17"/>
      <c r="F310" s="19"/>
      <c r="G310" s="20" t="s">
        <v>259</v>
      </c>
      <c r="H310" s="106">
        <f>SUM(H311:H318)</f>
        <v>0</v>
      </c>
    </row>
    <row r="311" spans="2:8" ht="12.75">
      <c r="B311" s="27" t="s">
        <v>216</v>
      </c>
      <c r="C311" s="28" t="s">
        <v>258</v>
      </c>
      <c r="D311" s="29" t="s">
        <v>20</v>
      </c>
      <c r="E311" s="22"/>
      <c r="F311" s="24"/>
      <c r="G311" s="31" t="s">
        <v>260</v>
      </c>
      <c r="H311" s="108"/>
    </row>
    <row r="312" spans="2:8" ht="12.75">
      <c r="B312" s="27" t="s">
        <v>216</v>
      </c>
      <c r="C312" s="28" t="s">
        <v>258</v>
      </c>
      <c r="D312" s="29" t="s">
        <v>23</v>
      </c>
      <c r="E312" s="22"/>
      <c r="F312" s="24"/>
      <c r="G312" s="31" t="s">
        <v>261</v>
      </c>
      <c r="H312" s="108"/>
    </row>
    <row r="313" spans="2:8" ht="12.75">
      <c r="B313" s="27" t="s">
        <v>216</v>
      </c>
      <c r="C313" s="28" t="s">
        <v>258</v>
      </c>
      <c r="D313" s="29" t="s">
        <v>27</v>
      </c>
      <c r="E313" s="22"/>
      <c r="F313" s="24"/>
      <c r="G313" s="31" t="s">
        <v>262</v>
      </c>
      <c r="H313" s="108"/>
    </row>
    <row r="314" spans="2:8" ht="12.75">
      <c r="B314" s="27" t="s">
        <v>216</v>
      </c>
      <c r="C314" s="28" t="s">
        <v>258</v>
      </c>
      <c r="D314" s="29" t="s">
        <v>31</v>
      </c>
      <c r="E314" s="22"/>
      <c r="F314" s="24"/>
      <c r="G314" s="31" t="s">
        <v>263</v>
      </c>
      <c r="H314" s="108"/>
    </row>
    <row r="315" spans="2:8" ht="12.75">
      <c r="B315" s="27" t="s">
        <v>216</v>
      </c>
      <c r="C315" s="28" t="s">
        <v>258</v>
      </c>
      <c r="D315" s="29" t="s">
        <v>37</v>
      </c>
      <c r="E315" s="126"/>
      <c r="F315" s="127"/>
      <c r="G315" s="31" t="s">
        <v>264</v>
      </c>
      <c r="H315" s="108"/>
    </row>
    <row r="316" spans="2:8" ht="12.75">
      <c r="B316" s="27" t="s">
        <v>216</v>
      </c>
      <c r="C316" s="28" t="s">
        <v>258</v>
      </c>
      <c r="D316" s="29" t="s">
        <v>39</v>
      </c>
      <c r="E316" s="22"/>
      <c r="F316" s="24"/>
      <c r="G316" s="31" t="s">
        <v>265</v>
      </c>
      <c r="H316" s="108"/>
    </row>
    <row r="317" spans="2:8" ht="12.75">
      <c r="B317" s="27" t="s">
        <v>216</v>
      </c>
      <c r="C317" s="28" t="s">
        <v>258</v>
      </c>
      <c r="D317" s="29" t="s">
        <v>41</v>
      </c>
      <c r="E317" s="22"/>
      <c r="F317" s="24"/>
      <c r="G317" s="31" t="s">
        <v>266</v>
      </c>
      <c r="H317" s="108"/>
    </row>
    <row r="318" spans="2:8" ht="12.75">
      <c r="B318" s="27" t="s">
        <v>216</v>
      </c>
      <c r="C318" s="28" t="s">
        <v>258</v>
      </c>
      <c r="D318" s="29" t="s">
        <v>59</v>
      </c>
      <c r="E318" s="22"/>
      <c r="F318" s="24"/>
      <c r="G318" s="31" t="s">
        <v>247</v>
      </c>
      <c r="H318" s="108"/>
    </row>
    <row r="319" spans="2:8" ht="12.75">
      <c r="B319" s="16" t="s">
        <v>216</v>
      </c>
      <c r="C319" s="17" t="s">
        <v>267</v>
      </c>
      <c r="D319" s="18"/>
      <c r="E319" s="17"/>
      <c r="F319" s="19"/>
      <c r="G319" s="20" t="s">
        <v>268</v>
      </c>
      <c r="H319" s="106">
        <f>SUM(H320:H323)</f>
        <v>0</v>
      </c>
    </row>
    <row r="320" spans="2:8" ht="12.75">
      <c r="B320" s="27" t="s">
        <v>216</v>
      </c>
      <c r="C320" s="28" t="s">
        <v>267</v>
      </c>
      <c r="D320" s="29" t="s">
        <v>20</v>
      </c>
      <c r="E320" s="22"/>
      <c r="F320" s="24"/>
      <c r="G320" s="31" t="s">
        <v>269</v>
      </c>
      <c r="H320" s="108"/>
    </row>
    <row r="321" spans="2:8" ht="12.75">
      <c r="B321" s="27" t="s">
        <v>216</v>
      </c>
      <c r="C321" s="28" t="s">
        <v>267</v>
      </c>
      <c r="D321" s="29" t="s">
        <v>23</v>
      </c>
      <c r="E321" s="128"/>
      <c r="F321" s="50"/>
      <c r="G321" s="31" t="s">
        <v>270</v>
      </c>
      <c r="H321" s="108"/>
    </row>
    <row r="322" spans="2:8" ht="12.75">
      <c r="B322" s="27" t="s">
        <v>216</v>
      </c>
      <c r="C322" s="28" t="s">
        <v>267</v>
      </c>
      <c r="D322" s="29" t="s">
        <v>27</v>
      </c>
      <c r="E322" s="128"/>
      <c r="F322" s="50"/>
      <c r="G322" s="31" t="s">
        <v>271</v>
      </c>
      <c r="H322" s="108"/>
    </row>
    <row r="323" spans="2:8" ht="12.75">
      <c r="B323" s="27" t="s">
        <v>216</v>
      </c>
      <c r="C323" s="28" t="s">
        <v>267</v>
      </c>
      <c r="D323" s="29" t="s">
        <v>59</v>
      </c>
      <c r="E323" s="22"/>
      <c r="F323" s="24"/>
      <c r="G323" s="31" t="s">
        <v>247</v>
      </c>
      <c r="H323" s="108"/>
    </row>
    <row r="324" spans="2:8" ht="12.75">
      <c r="B324" s="16" t="s">
        <v>216</v>
      </c>
      <c r="C324" s="17" t="s">
        <v>272</v>
      </c>
      <c r="D324" s="18"/>
      <c r="E324" s="17"/>
      <c r="F324" s="19"/>
      <c r="G324" s="20" t="s">
        <v>273</v>
      </c>
      <c r="H324" s="106">
        <f>SUM(H325:H336)</f>
        <v>0</v>
      </c>
    </row>
    <row r="325" spans="2:8" ht="12.75">
      <c r="B325" s="27" t="s">
        <v>216</v>
      </c>
      <c r="C325" s="28" t="s">
        <v>272</v>
      </c>
      <c r="D325" s="29" t="s">
        <v>20</v>
      </c>
      <c r="E325" s="28"/>
      <c r="F325" s="30"/>
      <c r="G325" s="31" t="s">
        <v>274</v>
      </c>
      <c r="H325" s="108"/>
    </row>
    <row r="326" spans="2:8" ht="12.75">
      <c r="B326" s="27" t="s">
        <v>216</v>
      </c>
      <c r="C326" s="28" t="s">
        <v>272</v>
      </c>
      <c r="D326" s="29" t="s">
        <v>23</v>
      </c>
      <c r="E326" s="28"/>
      <c r="F326" s="30"/>
      <c r="G326" s="31" t="s">
        <v>275</v>
      </c>
      <c r="H326" s="108"/>
    </row>
    <row r="327" spans="2:8" ht="12.75">
      <c r="B327" s="27" t="s">
        <v>216</v>
      </c>
      <c r="C327" s="28" t="s">
        <v>272</v>
      </c>
      <c r="D327" s="29" t="s">
        <v>27</v>
      </c>
      <c r="E327" s="28"/>
      <c r="F327" s="30"/>
      <c r="G327" s="31" t="s">
        <v>276</v>
      </c>
      <c r="H327" s="108"/>
    </row>
    <row r="328" spans="2:8" ht="12.75">
      <c r="B328" s="27" t="s">
        <v>216</v>
      </c>
      <c r="C328" s="28" t="s">
        <v>272</v>
      </c>
      <c r="D328" s="29" t="s">
        <v>31</v>
      </c>
      <c r="E328" s="28"/>
      <c r="F328" s="30"/>
      <c r="G328" s="31" t="s">
        <v>277</v>
      </c>
      <c r="H328" s="108"/>
    </row>
    <row r="329" spans="2:8" ht="12.75">
      <c r="B329" s="27" t="s">
        <v>216</v>
      </c>
      <c r="C329" s="28" t="s">
        <v>272</v>
      </c>
      <c r="D329" s="29" t="s">
        <v>37</v>
      </c>
      <c r="E329" s="28"/>
      <c r="F329" s="30"/>
      <c r="G329" s="31" t="s">
        <v>278</v>
      </c>
      <c r="H329" s="108"/>
    </row>
    <row r="330" spans="2:8" ht="12.75">
      <c r="B330" s="27" t="s">
        <v>216</v>
      </c>
      <c r="C330" s="28" t="s">
        <v>272</v>
      </c>
      <c r="D330" s="29" t="s">
        <v>39</v>
      </c>
      <c r="E330" s="28"/>
      <c r="F330" s="30"/>
      <c r="G330" s="31" t="s">
        <v>279</v>
      </c>
      <c r="H330" s="108"/>
    </row>
    <row r="331" spans="2:8" ht="12.75">
      <c r="B331" s="27" t="s">
        <v>216</v>
      </c>
      <c r="C331" s="28" t="s">
        <v>272</v>
      </c>
      <c r="D331" s="29" t="s">
        <v>41</v>
      </c>
      <c r="E331" s="28"/>
      <c r="F331" s="30"/>
      <c r="G331" s="31" t="s">
        <v>280</v>
      </c>
      <c r="H331" s="108"/>
    </row>
    <row r="332" spans="2:8" ht="12.75">
      <c r="B332" s="27" t="s">
        <v>216</v>
      </c>
      <c r="C332" s="28" t="s">
        <v>272</v>
      </c>
      <c r="D332" s="29" t="s">
        <v>46</v>
      </c>
      <c r="E332" s="28"/>
      <c r="F332" s="30"/>
      <c r="G332" s="31" t="s">
        <v>281</v>
      </c>
      <c r="H332" s="108"/>
    </row>
    <row r="333" spans="2:8" ht="12.75">
      <c r="B333" s="27" t="s">
        <v>216</v>
      </c>
      <c r="C333" s="28" t="s">
        <v>272</v>
      </c>
      <c r="D333" s="29" t="s">
        <v>50</v>
      </c>
      <c r="E333" s="28"/>
      <c r="F333" s="30"/>
      <c r="G333" s="31" t="s">
        <v>282</v>
      </c>
      <c r="H333" s="108"/>
    </row>
    <row r="334" spans="2:8" ht="12.75">
      <c r="B334" s="27" t="s">
        <v>216</v>
      </c>
      <c r="C334" s="28" t="s">
        <v>272</v>
      </c>
      <c r="D334" s="29" t="s">
        <v>61</v>
      </c>
      <c r="E334" s="28"/>
      <c r="F334" s="30"/>
      <c r="G334" s="31" t="s">
        <v>283</v>
      </c>
      <c r="H334" s="108"/>
    </row>
    <row r="335" spans="2:8" ht="12.75">
      <c r="B335" s="27" t="s">
        <v>216</v>
      </c>
      <c r="C335" s="28" t="s">
        <v>272</v>
      </c>
      <c r="D335" s="29" t="s">
        <v>64</v>
      </c>
      <c r="E335" s="28"/>
      <c r="F335" s="30"/>
      <c r="G335" s="31" t="s">
        <v>284</v>
      </c>
      <c r="H335" s="108"/>
    </row>
    <row r="336" spans="2:8" ht="12.75">
      <c r="B336" s="27" t="s">
        <v>216</v>
      </c>
      <c r="C336" s="28" t="s">
        <v>272</v>
      </c>
      <c r="D336" s="29" t="s">
        <v>59</v>
      </c>
      <c r="E336" s="28"/>
      <c r="F336" s="30"/>
      <c r="G336" s="31" t="s">
        <v>247</v>
      </c>
      <c r="H336" s="108"/>
    </row>
    <row r="337" spans="2:8" ht="12.75">
      <c r="B337" s="16" t="s">
        <v>216</v>
      </c>
      <c r="C337" s="17" t="s">
        <v>285</v>
      </c>
      <c r="D337" s="58"/>
      <c r="E337" s="59"/>
      <c r="F337" s="60"/>
      <c r="G337" s="20" t="s">
        <v>286</v>
      </c>
      <c r="H337" s="106">
        <f>SUM(H338:H344)</f>
        <v>0</v>
      </c>
    </row>
    <row r="338" spans="2:8" ht="12.75">
      <c r="B338" s="27" t="s">
        <v>216</v>
      </c>
      <c r="C338" s="28" t="s">
        <v>285</v>
      </c>
      <c r="D338" s="29" t="s">
        <v>20</v>
      </c>
      <c r="E338" s="28"/>
      <c r="F338" s="30"/>
      <c r="G338" s="31" t="s">
        <v>287</v>
      </c>
      <c r="H338" s="108"/>
    </row>
    <row r="339" spans="2:8" ht="12.75">
      <c r="B339" s="27" t="s">
        <v>216</v>
      </c>
      <c r="C339" s="28" t="s">
        <v>285</v>
      </c>
      <c r="D339" s="29" t="s">
        <v>23</v>
      </c>
      <c r="E339" s="28"/>
      <c r="F339" s="30"/>
      <c r="G339" s="31" t="s">
        <v>288</v>
      </c>
      <c r="H339" s="108"/>
    </row>
    <row r="340" spans="2:8" ht="12.75">
      <c r="B340" s="27" t="s">
        <v>216</v>
      </c>
      <c r="C340" s="28" t="s">
        <v>285</v>
      </c>
      <c r="D340" s="29" t="s">
        <v>27</v>
      </c>
      <c r="E340" s="28"/>
      <c r="F340" s="30"/>
      <c r="G340" s="31" t="s">
        <v>289</v>
      </c>
      <c r="H340" s="108"/>
    </row>
    <row r="341" spans="2:8" ht="12.75">
      <c r="B341" s="27" t="s">
        <v>216</v>
      </c>
      <c r="C341" s="28" t="s">
        <v>285</v>
      </c>
      <c r="D341" s="29" t="s">
        <v>31</v>
      </c>
      <c r="E341" s="28"/>
      <c r="F341" s="30"/>
      <c r="G341" s="31" t="s">
        <v>290</v>
      </c>
      <c r="H341" s="108"/>
    </row>
    <row r="342" spans="2:8" ht="12.75">
      <c r="B342" s="27" t="s">
        <v>216</v>
      </c>
      <c r="C342" s="28" t="s">
        <v>285</v>
      </c>
      <c r="D342" s="29" t="s">
        <v>37</v>
      </c>
      <c r="E342" s="28"/>
      <c r="F342" s="30"/>
      <c r="G342" s="31" t="s">
        <v>291</v>
      </c>
      <c r="H342" s="108"/>
    </row>
    <row r="343" spans="2:8" ht="12.75">
      <c r="B343" s="27" t="s">
        <v>216</v>
      </c>
      <c r="C343" s="28" t="s">
        <v>285</v>
      </c>
      <c r="D343" s="29" t="s">
        <v>39</v>
      </c>
      <c r="E343" s="28"/>
      <c r="F343" s="30"/>
      <c r="G343" s="31" t="s">
        <v>292</v>
      </c>
      <c r="H343" s="108"/>
    </row>
    <row r="344" spans="2:8" ht="12.75">
      <c r="B344" s="27" t="s">
        <v>216</v>
      </c>
      <c r="C344" s="28" t="s">
        <v>285</v>
      </c>
      <c r="D344" s="49">
        <v>999</v>
      </c>
      <c r="E344" s="128"/>
      <c r="F344" s="50"/>
      <c r="G344" s="31" t="s">
        <v>247</v>
      </c>
      <c r="H344" s="108"/>
    </row>
    <row r="345" spans="2:8" ht="12.75">
      <c r="B345" s="16" t="s">
        <v>216</v>
      </c>
      <c r="C345" s="61">
        <v>10</v>
      </c>
      <c r="D345" s="62"/>
      <c r="E345" s="63"/>
      <c r="F345" s="64"/>
      <c r="G345" s="20" t="s">
        <v>293</v>
      </c>
      <c r="H345" s="106">
        <f>SUM(H346:H350)</f>
        <v>0</v>
      </c>
    </row>
    <row r="346" spans="2:8" ht="12.75">
      <c r="B346" s="27" t="s">
        <v>216</v>
      </c>
      <c r="C346" s="28" t="s">
        <v>294</v>
      </c>
      <c r="D346" s="29" t="s">
        <v>20</v>
      </c>
      <c r="E346" s="128"/>
      <c r="F346" s="50"/>
      <c r="G346" s="31" t="s">
        <v>295</v>
      </c>
      <c r="H346" s="108"/>
    </row>
    <row r="347" spans="2:8" ht="12.75">
      <c r="B347" s="27" t="s">
        <v>216</v>
      </c>
      <c r="C347" s="28" t="s">
        <v>294</v>
      </c>
      <c r="D347" s="29" t="s">
        <v>23</v>
      </c>
      <c r="E347" s="128"/>
      <c r="F347" s="50"/>
      <c r="G347" s="31" t="s">
        <v>296</v>
      </c>
      <c r="H347" s="108"/>
    </row>
    <row r="348" spans="2:8" ht="12.75">
      <c r="B348" s="27" t="s">
        <v>216</v>
      </c>
      <c r="C348" s="28" t="s">
        <v>294</v>
      </c>
      <c r="D348" s="29" t="s">
        <v>27</v>
      </c>
      <c r="E348" s="128"/>
      <c r="F348" s="50"/>
      <c r="G348" s="31" t="s">
        <v>297</v>
      </c>
      <c r="H348" s="108"/>
    </row>
    <row r="349" spans="2:8" ht="12.75">
      <c r="B349" s="27" t="s">
        <v>216</v>
      </c>
      <c r="C349" s="28" t="s">
        <v>294</v>
      </c>
      <c r="D349" s="29" t="s">
        <v>31</v>
      </c>
      <c r="E349" s="128"/>
      <c r="F349" s="50"/>
      <c r="G349" s="31" t="s">
        <v>298</v>
      </c>
      <c r="H349" s="108"/>
    </row>
    <row r="350" spans="2:8" ht="12.75">
      <c r="B350" s="27" t="s">
        <v>216</v>
      </c>
      <c r="C350" s="28" t="s">
        <v>294</v>
      </c>
      <c r="D350" s="49">
        <v>999</v>
      </c>
      <c r="E350" s="128"/>
      <c r="F350" s="50"/>
      <c r="G350" s="31" t="s">
        <v>247</v>
      </c>
      <c r="H350" s="108"/>
    </row>
    <row r="351" spans="2:8" ht="12.75">
      <c r="B351" s="16" t="s">
        <v>216</v>
      </c>
      <c r="C351" s="61">
        <v>11</v>
      </c>
      <c r="D351" s="62"/>
      <c r="E351" s="63"/>
      <c r="F351" s="64"/>
      <c r="G351" s="20" t="s">
        <v>299</v>
      </c>
      <c r="H351" s="106">
        <f>SUM(H352:H355)</f>
        <v>0</v>
      </c>
    </row>
    <row r="352" spans="2:8" ht="12.75">
      <c r="B352" s="27" t="s">
        <v>216</v>
      </c>
      <c r="C352" s="28" t="s">
        <v>300</v>
      </c>
      <c r="D352" s="29" t="s">
        <v>20</v>
      </c>
      <c r="E352" s="128"/>
      <c r="F352" s="50"/>
      <c r="G352" s="31" t="s">
        <v>301</v>
      </c>
      <c r="H352" s="108"/>
    </row>
    <row r="353" spans="2:8" ht="12.75">
      <c r="B353" s="27" t="s">
        <v>216</v>
      </c>
      <c r="C353" s="28" t="s">
        <v>300</v>
      </c>
      <c r="D353" s="29" t="s">
        <v>23</v>
      </c>
      <c r="E353" s="128"/>
      <c r="F353" s="50"/>
      <c r="G353" s="31" t="s">
        <v>302</v>
      </c>
      <c r="H353" s="108"/>
    </row>
    <row r="354" spans="2:8" ht="12.75">
      <c r="B354" s="27" t="s">
        <v>216</v>
      </c>
      <c r="C354" s="28" t="s">
        <v>300</v>
      </c>
      <c r="D354" s="29" t="s">
        <v>27</v>
      </c>
      <c r="E354" s="128"/>
      <c r="F354" s="50"/>
      <c r="G354" s="31" t="s">
        <v>303</v>
      </c>
      <c r="H354" s="108"/>
    </row>
    <row r="355" spans="2:8" ht="12.75">
      <c r="B355" s="27" t="s">
        <v>216</v>
      </c>
      <c r="C355" s="28" t="s">
        <v>300</v>
      </c>
      <c r="D355" s="49">
        <v>999</v>
      </c>
      <c r="E355" s="128"/>
      <c r="F355" s="50"/>
      <c r="G355" s="31" t="s">
        <v>247</v>
      </c>
      <c r="H355" s="108"/>
    </row>
    <row r="356" spans="2:8" ht="12.75">
      <c r="B356" s="65" t="s">
        <v>216</v>
      </c>
      <c r="C356" s="66">
        <v>12</v>
      </c>
      <c r="D356" s="62"/>
      <c r="E356" s="63"/>
      <c r="F356" s="64"/>
      <c r="G356" s="67" t="s">
        <v>304</v>
      </c>
      <c r="H356" s="106">
        <f>SUM(H357:H363)</f>
        <v>0</v>
      </c>
    </row>
    <row r="357" spans="2:8" ht="12.75">
      <c r="B357" s="27" t="s">
        <v>216</v>
      </c>
      <c r="C357" s="48">
        <v>12</v>
      </c>
      <c r="D357" s="29" t="s">
        <v>20</v>
      </c>
      <c r="E357" s="128"/>
      <c r="F357" s="50"/>
      <c r="G357" s="31" t="s">
        <v>305</v>
      </c>
      <c r="H357" s="108"/>
    </row>
    <row r="358" spans="2:8" ht="12.75">
      <c r="B358" s="27" t="s">
        <v>216</v>
      </c>
      <c r="C358" s="48">
        <v>12</v>
      </c>
      <c r="D358" s="29" t="s">
        <v>23</v>
      </c>
      <c r="E358" s="128"/>
      <c r="F358" s="50"/>
      <c r="G358" s="31" t="s">
        <v>306</v>
      </c>
      <c r="H358" s="108"/>
    </row>
    <row r="359" spans="2:8" ht="12.75">
      <c r="B359" s="27" t="s">
        <v>216</v>
      </c>
      <c r="C359" s="48">
        <v>12</v>
      </c>
      <c r="D359" s="29" t="s">
        <v>27</v>
      </c>
      <c r="E359" s="128"/>
      <c r="F359" s="50"/>
      <c r="G359" s="31" t="s">
        <v>307</v>
      </c>
      <c r="H359" s="108"/>
    </row>
    <row r="360" spans="2:8" ht="12.75">
      <c r="B360" s="27" t="s">
        <v>216</v>
      </c>
      <c r="C360" s="48">
        <v>12</v>
      </c>
      <c r="D360" s="29" t="s">
        <v>31</v>
      </c>
      <c r="E360" s="128"/>
      <c r="F360" s="50"/>
      <c r="G360" s="31" t="s">
        <v>308</v>
      </c>
      <c r="H360" s="108"/>
    </row>
    <row r="361" spans="2:8" ht="12.75">
      <c r="B361" s="27" t="s">
        <v>216</v>
      </c>
      <c r="C361" s="48">
        <v>12</v>
      </c>
      <c r="D361" s="29" t="s">
        <v>37</v>
      </c>
      <c r="E361" s="128"/>
      <c r="F361" s="50"/>
      <c r="G361" s="31" t="s">
        <v>309</v>
      </c>
      <c r="H361" s="108"/>
    </row>
    <row r="362" spans="2:8" ht="12.75">
      <c r="B362" s="27" t="s">
        <v>216</v>
      </c>
      <c r="C362" s="48">
        <v>12</v>
      </c>
      <c r="D362" s="29" t="s">
        <v>39</v>
      </c>
      <c r="E362" s="128"/>
      <c r="F362" s="50"/>
      <c r="G362" s="31" t="s">
        <v>310</v>
      </c>
      <c r="H362" s="108"/>
    </row>
    <row r="363" spans="2:8" ht="12.75">
      <c r="B363" s="27" t="s">
        <v>216</v>
      </c>
      <c r="C363" s="48">
        <v>12</v>
      </c>
      <c r="D363" s="49">
        <v>999</v>
      </c>
      <c r="E363" s="128"/>
      <c r="F363" s="50"/>
      <c r="G363" s="31" t="s">
        <v>247</v>
      </c>
      <c r="H363" s="108"/>
    </row>
    <row r="364" spans="2:8" ht="12.75">
      <c r="B364" s="68"/>
      <c r="C364" s="69"/>
      <c r="D364" s="70"/>
      <c r="E364" s="69"/>
      <c r="F364" s="71"/>
      <c r="G364" s="68"/>
      <c r="H364" s="108"/>
    </row>
    <row r="365" spans="2:8" ht="12.75">
      <c r="B365" s="11" t="s">
        <v>311</v>
      </c>
      <c r="C365" s="72"/>
      <c r="D365" s="73"/>
      <c r="E365" s="72"/>
      <c r="F365" s="74"/>
      <c r="G365" s="15" t="s">
        <v>312</v>
      </c>
      <c r="H365" s="110">
        <f>SUM(H366)</f>
        <v>0</v>
      </c>
    </row>
    <row r="366" spans="2:8" ht="12.75">
      <c r="B366" s="75">
        <v>23</v>
      </c>
      <c r="C366" s="17" t="s">
        <v>2</v>
      </c>
      <c r="D366" s="62"/>
      <c r="E366" s="63"/>
      <c r="F366" s="64"/>
      <c r="G366" s="20" t="s">
        <v>313</v>
      </c>
      <c r="H366" s="106">
        <f>SUM(H367:H367)</f>
        <v>0</v>
      </c>
    </row>
    <row r="367" spans="2:8" ht="12.75">
      <c r="B367" s="47">
        <v>23</v>
      </c>
      <c r="C367" s="28" t="s">
        <v>2</v>
      </c>
      <c r="D367" s="29" t="s">
        <v>31</v>
      </c>
      <c r="E367" s="128"/>
      <c r="F367" s="50"/>
      <c r="G367" s="31" t="s">
        <v>314</v>
      </c>
      <c r="H367" s="108"/>
    </row>
    <row r="368" spans="2:8" ht="12.75">
      <c r="B368" s="68"/>
      <c r="C368" s="76"/>
      <c r="D368" s="77"/>
      <c r="E368" s="69"/>
      <c r="F368" s="71"/>
      <c r="G368" s="68"/>
      <c r="H368" s="108"/>
    </row>
    <row r="369" spans="2:8" ht="12.75">
      <c r="B369" s="15">
        <v>24</v>
      </c>
      <c r="C369" s="72"/>
      <c r="D369" s="13"/>
      <c r="E369" s="72"/>
      <c r="F369" s="74"/>
      <c r="G369" s="15" t="s">
        <v>315</v>
      </c>
      <c r="H369" s="110">
        <f>SUM(H370+H380+H403+H404+H405+H406)</f>
        <v>0</v>
      </c>
    </row>
    <row r="370" spans="2:8" ht="12.75">
      <c r="B370" s="75">
        <v>24</v>
      </c>
      <c r="C370" s="17" t="s">
        <v>2</v>
      </c>
      <c r="D370" s="62"/>
      <c r="E370" s="63"/>
      <c r="F370" s="64"/>
      <c r="G370" s="20" t="s">
        <v>316</v>
      </c>
      <c r="H370" s="106">
        <f>SUM(H371:H379)</f>
        <v>0</v>
      </c>
    </row>
    <row r="371" spans="2:8" ht="12.75">
      <c r="B371" s="40">
        <v>24</v>
      </c>
      <c r="C371" s="41" t="s">
        <v>2</v>
      </c>
      <c r="D371" s="39" t="s">
        <v>20</v>
      </c>
      <c r="E371" s="41"/>
      <c r="F371" s="38"/>
      <c r="G371" s="145" t="s">
        <v>317</v>
      </c>
      <c r="H371" s="107"/>
    </row>
    <row r="372" spans="2:8" ht="12.75">
      <c r="B372" s="40">
        <v>24</v>
      </c>
      <c r="C372" s="41" t="s">
        <v>2</v>
      </c>
      <c r="D372" s="39" t="s">
        <v>23</v>
      </c>
      <c r="E372" s="41"/>
      <c r="F372" s="38"/>
      <c r="G372" s="145" t="s">
        <v>318</v>
      </c>
      <c r="H372" s="107"/>
    </row>
    <row r="373" spans="2:8" ht="12.75">
      <c r="B373" s="40">
        <v>24</v>
      </c>
      <c r="C373" s="41" t="s">
        <v>2</v>
      </c>
      <c r="D373" s="39" t="s">
        <v>27</v>
      </c>
      <c r="E373" s="41"/>
      <c r="F373" s="38"/>
      <c r="G373" s="145" t="s">
        <v>319</v>
      </c>
      <c r="H373" s="107"/>
    </row>
    <row r="374" spans="2:8" ht="12.75">
      <c r="B374" s="40">
        <v>24</v>
      </c>
      <c r="C374" s="41" t="s">
        <v>2</v>
      </c>
      <c r="D374" s="39" t="s">
        <v>31</v>
      </c>
      <c r="E374" s="41"/>
      <c r="F374" s="38"/>
      <c r="G374" s="145" t="s">
        <v>320</v>
      </c>
      <c r="H374" s="107"/>
    </row>
    <row r="375" spans="2:8" ht="12.75">
      <c r="B375" s="40">
        <v>24</v>
      </c>
      <c r="C375" s="41" t="s">
        <v>2</v>
      </c>
      <c r="D375" s="39" t="s">
        <v>37</v>
      </c>
      <c r="E375" s="41"/>
      <c r="F375" s="38"/>
      <c r="G375" s="145" t="s">
        <v>321</v>
      </c>
      <c r="H375" s="107"/>
    </row>
    <row r="376" spans="2:8" ht="12.75">
      <c r="B376" s="40">
        <v>24</v>
      </c>
      <c r="C376" s="41" t="s">
        <v>2</v>
      </c>
      <c r="D376" s="39" t="s">
        <v>39</v>
      </c>
      <c r="E376" s="41"/>
      <c r="F376" s="38"/>
      <c r="G376" s="145" t="s">
        <v>322</v>
      </c>
      <c r="H376" s="107"/>
    </row>
    <row r="377" spans="2:8" ht="12.75">
      <c r="B377" s="40">
        <v>24</v>
      </c>
      <c r="C377" s="41" t="s">
        <v>2</v>
      </c>
      <c r="D377" s="39" t="s">
        <v>41</v>
      </c>
      <c r="E377" s="41"/>
      <c r="F377" s="38"/>
      <c r="G377" s="145" t="s">
        <v>323</v>
      </c>
      <c r="H377" s="107"/>
    </row>
    <row r="378" spans="2:8" ht="12.75">
      <c r="B378" s="40">
        <v>24</v>
      </c>
      <c r="C378" s="41" t="s">
        <v>2</v>
      </c>
      <c r="D378" s="39" t="s">
        <v>46</v>
      </c>
      <c r="E378" s="41"/>
      <c r="F378" s="38"/>
      <c r="G378" s="145" t="s">
        <v>324</v>
      </c>
      <c r="H378" s="107"/>
    </row>
    <row r="379" spans="2:8" ht="12.75">
      <c r="B379" s="40">
        <v>24</v>
      </c>
      <c r="C379" s="41" t="s">
        <v>2</v>
      </c>
      <c r="D379" s="39" t="s">
        <v>59</v>
      </c>
      <c r="E379" s="129"/>
      <c r="F379" s="130"/>
      <c r="G379" s="79" t="s">
        <v>325</v>
      </c>
      <c r="H379" s="107"/>
    </row>
    <row r="380" spans="2:8" ht="12.75">
      <c r="B380" s="75">
        <v>24</v>
      </c>
      <c r="C380" s="17" t="s">
        <v>4</v>
      </c>
      <c r="D380" s="62"/>
      <c r="E380" s="63"/>
      <c r="F380" s="64"/>
      <c r="G380" s="20" t="s">
        <v>326</v>
      </c>
      <c r="H380" s="106">
        <f>SUM(H381+H382+H384+H387+H391+H395+H397+H398+H399)</f>
        <v>0</v>
      </c>
    </row>
    <row r="381" spans="2:8" ht="12.75">
      <c r="B381" s="40">
        <v>24</v>
      </c>
      <c r="C381" s="41" t="s">
        <v>4</v>
      </c>
      <c r="D381" s="39" t="s">
        <v>20</v>
      </c>
      <c r="E381" s="180"/>
      <c r="F381" s="82"/>
      <c r="G381" s="79" t="s">
        <v>506</v>
      </c>
      <c r="H381" s="226"/>
    </row>
    <row r="382" spans="2:8" ht="12.75">
      <c r="B382" s="40">
        <v>24</v>
      </c>
      <c r="C382" s="41" t="s">
        <v>4</v>
      </c>
      <c r="D382" s="39" t="s">
        <v>23</v>
      </c>
      <c r="E382" s="41"/>
      <c r="F382" s="82"/>
      <c r="G382" s="79" t="s">
        <v>507</v>
      </c>
      <c r="H382" s="108">
        <f>SUM(H383)</f>
        <v>0</v>
      </c>
    </row>
    <row r="383" spans="2:8" ht="12.75">
      <c r="B383" s="40">
        <v>24</v>
      </c>
      <c r="C383" s="41" t="s">
        <v>4</v>
      </c>
      <c r="D383" s="45" t="s">
        <v>23</v>
      </c>
      <c r="E383" s="119" t="s">
        <v>20</v>
      </c>
      <c r="F383" s="173"/>
      <c r="G383" s="140" t="s">
        <v>508</v>
      </c>
      <c r="H383" s="108"/>
    </row>
    <row r="384" spans="2:8" ht="12.75">
      <c r="B384" s="40">
        <v>24</v>
      </c>
      <c r="C384" s="41" t="s">
        <v>4</v>
      </c>
      <c r="D384" s="39" t="s">
        <v>510</v>
      </c>
      <c r="E384" s="41"/>
      <c r="F384" s="82"/>
      <c r="G384" s="79" t="s">
        <v>509</v>
      </c>
      <c r="H384" s="108">
        <f>SUM(H385:H386)</f>
        <v>0</v>
      </c>
    </row>
    <row r="385" spans="2:8" ht="12.75">
      <c r="B385" s="40" t="s">
        <v>327</v>
      </c>
      <c r="C385" s="41" t="s">
        <v>4</v>
      </c>
      <c r="D385" s="39" t="s">
        <v>510</v>
      </c>
      <c r="E385" s="41" t="s">
        <v>20</v>
      </c>
      <c r="F385" s="82"/>
      <c r="G385" s="138" t="s">
        <v>511</v>
      </c>
      <c r="H385" s="107"/>
    </row>
    <row r="386" spans="2:8" ht="12.75">
      <c r="B386" s="40">
        <v>24</v>
      </c>
      <c r="C386" s="41" t="s">
        <v>4</v>
      </c>
      <c r="D386" s="39" t="s">
        <v>510</v>
      </c>
      <c r="E386" s="41" t="s">
        <v>23</v>
      </c>
      <c r="F386" s="78"/>
      <c r="G386" s="138" t="s">
        <v>330</v>
      </c>
      <c r="H386" s="108"/>
    </row>
    <row r="387" spans="2:8" ht="12.75">
      <c r="B387" s="40">
        <v>24</v>
      </c>
      <c r="C387" s="41" t="s">
        <v>4</v>
      </c>
      <c r="D387" s="39" t="s">
        <v>512</v>
      </c>
      <c r="E387" s="41"/>
      <c r="F387" s="78"/>
      <c r="G387" s="79" t="s">
        <v>328</v>
      </c>
      <c r="H387" s="108">
        <f>SUM(H388:H390)</f>
        <v>0</v>
      </c>
    </row>
    <row r="388" spans="2:8" ht="12.75">
      <c r="B388" s="40">
        <v>24</v>
      </c>
      <c r="C388" s="41" t="s">
        <v>4</v>
      </c>
      <c r="D388" s="39" t="s">
        <v>512</v>
      </c>
      <c r="E388" s="41" t="s">
        <v>20</v>
      </c>
      <c r="F388" s="78"/>
      <c r="G388" s="138" t="s">
        <v>513</v>
      </c>
      <c r="H388" s="108"/>
    </row>
    <row r="389" spans="2:8" ht="12.75">
      <c r="B389" s="40">
        <v>24</v>
      </c>
      <c r="C389" s="41" t="s">
        <v>4</v>
      </c>
      <c r="D389" s="39" t="s">
        <v>512</v>
      </c>
      <c r="E389" s="41" t="s">
        <v>23</v>
      </c>
      <c r="F389" s="78"/>
      <c r="G389" s="138" t="s">
        <v>514</v>
      </c>
      <c r="H389" s="108"/>
    </row>
    <row r="390" spans="2:8" ht="12.75">
      <c r="B390" s="40">
        <v>24</v>
      </c>
      <c r="C390" s="41" t="s">
        <v>4</v>
      </c>
      <c r="D390" s="39" t="s">
        <v>512</v>
      </c>
      <c r="E390" s="41" t="s">
        <v>27</v>
      </c>
      <c r="F390" s="78"/>
      <c r="G390" s="138" t="s">
        <v>515</v>
      </c>
      <c r="H390" s="108"/>
    </row>
    <row r="391" spans="2:8" ht="12.75">
      <c r="B391" s="40" t="s">
        <v>327</v>
      </c>
      <c r="C391" s="41" t="s">
        <v>4</v>
      </c>
      <c r="D391" s="39" t="s">
        <v>516</v>
      </c>
      <c r="E391" s="41"/>
      <c r="F391" s="78"/>
      <c r="G391" s="79" t="s">
        <v>329</v>
      </c>
      <c r="H391" s="108">
        <f>SUM(H392:H394)</f>
        <v>0</v>
      </c>
    </row>
    <row r="392" spans="2:8" ht="12.75">
      <c r="B392" s="40" t="s">
        <v>327</v>
      </c>
      <c r="C392" s="41" t="s">
        <v>4</v>
      </c>
      <c r="D392" s="39" t="s">
        <v>516</v>
      </c>
      <c r="E392" s="41" t="s">
        <v>20</v>
      </c>
      <c r="F392" s="78"/>
      <c r="G392" s="138" t="s">
        <v>513</v>
      </c>
      <c r="H392" s="108"/>
    </row>
    <row r="393" spans="2:8" ht="12.75">
      <c r="B393" s="40" t="s">
        <v>327</v>
      </c>
      <c r="C393" s="41" t="s">
        <v>4</v>
      </c>
      <c r="D393" s="39" t="s">
        <v>516</v>
      </c>
      <c r="E393" s="41" t="s">
        <v>23</v>
      </c>
      <c r="F393" s="78"/>
      <c r="G393" s="138" t="s">
        <v>514</v>
      </c>
      <c r="H393" s="108"/>
    </row>
    <row r="394" spans="2:8" ht="12.75">
      <c r="B394" s="40">
        <v>24</v>
      </c>
      <c r="C394" s="41" t="s">
        <v>4</v>
      </c>
      <c r="D394" s="39" t="s">
        <v>516</v>
      </c>
      <c r="E394" s="41" t="s">
        <v>27</v>
      </c>
      <c r="F394" s="78"/>
      <c r="G394" s="138" t="s">
        <v>515</v>
      </c>
      <c r="H394" s="108"/>
    </row>
    <row r="395" spans="2:8" ht="12.75">
      <c r="B395" s="40">
        <v>24</v>
      </c>
      <c r="C395" s="41" t="s">
        <v>4</v>
      </c>
      <c r="D395" s="39" t="s">
        <v>517</v>
      </c>
      <c r="E395" s="41"/>
      <c r="F395" s="78"/>
      <c r="G395" s="79" t="s">
        <v>518</v>
      </c>
      <c r="H395" s="108">
        <f>SUM(H396)</f>
        <v>0</v>
      </c>
    </row>
    <row r="396" spans="2:8" ht="12.75">
      <c r="B396" s="40" t="s">
        <v>327</v>
      </c>
      <c r="C396" s="41" t="s">
        <v>4</v>
      </c>
      <c r="D396" s="39" t="s">
        <v>517</v>
      </c>
      <c r="E396" s="41" t="s">
        <v>20</v>
      </c>
      <c r="F396" s="78"/>
      <c r="G396" s="138" t="s">
        <v>519</v>
      </c>
      <c r="H396" s="108"/>
    </row>
    <row r="397" spans="2:8" ht="12.75">
      <c r="B397" s="40">
        <v>24</v>
      </c>
      <c r="C397" s="41" t="s">
        <v>4</v>
      </c>
      <c r="D397" s="39" t="s">
        <v>520</v>
      </c>
      <c r="E397" s="41"/>
      <c r="F397" s="78"/>
      <c r="G397" s="79" t="s">
        <v>331</v>
      </c>
      <c r="H397" s="108"/>
    </row>
    <row r="398" spans="2:8" ht="12.75">
      <c r="B398" s="40">
        <v>24</v>
      </c>
      <c r="C398" s="41" t="s">
        <v>4</v>
      </c>
      <c r="D398" s="39" t="s">
        <v>496</v>
      </c>
      <c r="E398" s="41"/>
      <c r="F398" s="78"/>
      <c r="G398" s="79" t="s">
        <v>521</v>
      </c>
      <c r="H398" s="108"/>
    </row>
    <row r="399" spans="2:8" ht="12.75">
      <c r="B399" s="40">
        <v>24</v>
      </c>
      <c r="C399" s="41" t="s">
        <v>4</v>
      </c>
      <c r="D399" s="39" t="s">
        <v>403</v>
      </c>
      <c r="E399" s="41"/>
      <c r="F399" s="78"/>
      <c r="G399" s="79" t="s">
        <v>522</v>
      </c>
      <c r="H399" s="108">
        <f>SUM(H400:H402)</f>
        <v>0</v>
      </c>
    </row>
    <row r="400" spans="2:8" ht="12.75">
      <c r="B400" s="40">
        <v>24</v>
      </c>
      <c r="C400" s="41" t="s">
        <v>4</v>
      </c>
      <c r="D400" s="39" t="s">
        <v>403</v>
      </c>
      <c r="E400" s="41" t="s">
        <v>20</v>
      </c>
      <c r="F400" s="78"/>
      <c r="G400" s="138" t="s">
        <v>523</v>
      </c>
      <c r="H400" s="108"/>
    </row>
    <row r="401" spans="2:8" ht="12.75">
      <c r="B401" s="40">
        <v>24</v>
      </c>
      <c r="C401" s="41" t="s">
        <v>4</v>
      </c>
      <c r="D401" s="39" t="s">
        <v>403</v>
      </c>
      <c r="E401" s="41" t="s">
        <v>23</v>
      </c>
      <c r="F401" s="78"/>
      <c r="G401" s="138" t="s">
        <v>524</v>
      </c>
      <c r="H401" s="108"/>
    </row>
    <row r="402" spans="2:8" ht="12.75">
      <c r="B402" s="120" t="s">
        <v>327</v>
      </c>
      <c r="C402" s="119" t="s">
        <v>4</v>
      </c>
      <c r="D402" s="39" t="s">
        <v>403</v>
      </c>
      <c r="E402" s="119" t="s">
        <v>27</v>
      </c>
      <c r="F402" s="131"/>
      <c r="G402" s="140" t="s">
        <v>525</v>
      </c>
      <c r="H402" s="108"/>
    </row>
    <row r="403" spans="2:8" ht="12.75">
      <c r="B403" s="16">
        <v>24</v>
      </c>
      <c r="C403" s="17" t="s">
        <v>5</v>
      </c>
      <c r="D403" s="62"/>
      <c r="E403" s="63"/>
      <c r="F403" s="64"/>
      <c r="G403" s="20" t="s">
        <v>332</v>
      </c>
      <c r="H403" s="106"/>
    </row>
    <row r="404" spans="2:8" ht="12.75">
      <c r="B404" s="16">
        <v>24</v>
      </c>
      <c r="C404" s="17" t="s">
        <v>248</v>
      </c>
      <c r="D404" s="62"/>
      <c r="E404" s="63"/>
      <c r="F404" s="64"/>
      <c r="G404" s="20" t="s">
        <v>333</v>
      </c>
      <c r="H404" s="106"/>
    </row>
    <row r="405" spans="2:8" ht="12.75">
      <c r="B405" s="16">
        <v>24</v>
      </c>
      <c r="C405" s="17" t="s">
        <v>258</v>
      </c>
      <c r="D405" s="62"/>
      <c r="E405" s="63"/>
      <c r="F405" s="64"/>
      <c r="G405" s="20" t="s">
        <v>334</v>
      </c>
      <c r="H405" s="106"/>
    </row>
    <row r="406" spans="2:8" ht="12.75">
      <c r="B406" s="16">
        <v>24</v>
      </c>
      <c r="C406" s="17" t="s">
        <v>267</v>
      </c>
      <c r="D406" s="62"/>
      <c r="E406" s="63"/>
      <c r="F406" s="64"/>
      <c r="G406" s="20" t="s">
        <v>335</v>
      </c>
      <c r="H406" s="106"/>
    </row>
    <row r="407" spans="2:8" ht="12.75">
      <c r="B407" s="52"/>
      <c r="C407" s="76"/>
      <c r="D407" s="77"/>
      <c r="E407" s="69"/>
      <c r="F407" s="71"/>
      <c r="G407" s="68"/>
      <c r="H407" s="108"/>
    </row>
    <row r="408" spans="2:8" ht="12.75">
      <c r="B408" s="15">
        <v>25</v>
      </c>
      <c r="C408" s="72"/>
      <c r="D408" s="13"/>
      <c r="E408" s="177"/>
      <c r="F408" s="74"/>
      <c r="G408" s="15" t="s">
        <v>336</v>
      </c>
      <c r="H408" s="110">
        <f>SUM(H409:H409)</f>
        <v>0</v>
      </c>
    </row>
    <row r="409" spans="2:8" ht="12.75">
      <c r="B409" s="75">
        <v>25</v>
      </c>
      <c r="C409" s="17" t="s">
        <v>2</v>
      </c>
      <c r="D409" s="62"/>
      <c r="E409" s="63"/>
      <c r="F409" s="64"/>
      <c r="G409" s="20" t="s">
        <v>337</v>
      </c>
      <c r="H409" s="106"/>
    </row>
    <row r="410" spans="2:8" ht="12.75">
      <c r="B410" s="68"/>
      <c r="C410" s="53"/>
      <c r="D410" s="80"/>
      <c r="E410" s="81"/>
      <c r="F410" s="82"/>
      <c r="G410" s="56"/>
      <c r="H410" s="108"/>
    </row>
    <row r="411" spans="2:8" ht="13.5" thickBot="1">
      <c r="B411" s="15">
        <v>26</v>
      </c>
      <c r="C411" s="83"/>
      <c r="D411" s="13"/>
      <c r="E411" s="72"/>
      <c r="F411" s="74"/>
      <c r="G411" s="15" t="s">
        <v>339</v>
      </c>
      <c r="H411" s="110">
        <f>SUM(H412:H414)</f>
        <v>0</v>
      </c>
    </row>
    <row r="412" spans="2:8" ht="13.5" thickBot="1">
      <c r="B412" s="75" t="s">
        <v>340</v>
      </c>
      <c r="C412" s="132" t="s">
        <v>2</v>
      </c>
      <c r="D412" s="18"/>
      <c r="E412" s="17"/>
      <c r="F412" s="19"/>
      <c r="G412" s="146" t="s">
        <v>341</v>
      </c>
      <c r="H412" s="227"/>
    </row>
    <row r="413" spans="2:8" ht="12.75">
      <c r="B413" s="75">
        <v>26</v>
      </c>
      <c r="C413" s="133" t="s">
        <v>3</v>
      </c>
      <c r="D413" s="134"/>
      <c r="E413" s="135"/>
      <c r="F413" s="136"/>
      <c r="G413" s="20" t="s">
        <v>342</v>
      </c>
      <c r="H413" s="227"/>
    </row>
    <row r="414" spans="2:8" ht="12.75">
      <c r="B414" s="75">
        <v>26</v>
      </c>
      <c r="C414" s="17" t="s">
        <v>5</v>
      </c>
      <c r="D414" s="62"/>
      <c r="E414" s="63"/>
      <c r="F414" s="64"/>
      <c r="G414" s="20" t="s">
        <v>343</v>
      </c>
      <c r="H414" s="106">
        <f>SUM(H415:H416)</f>
        <v>0</v>
      </c>
    </row>
    <row r="415" spans="2:8" ht="12.75">
      <c r="B415" s="40" t="s">
        <v>340</v>
      </c>
      <c r="C415" s="41" t="s">
        <v>5</v>
      </c>
      <c r="D415" s="39" t="s">
        <v>20</v>
      </c>
      <c r="E415" s="69"/>
      <c r="F415" s="71"/>
      <c r="G415" s="147" t="s">
        <v>344</v>
      </c>
      <c r="H415" s="108"/>
    </row>
    <row r="416" spans="2:8" ht="12.75">
      <c r="B416" s="40" t="s">
        <v>340</v>
      </c>
      <c r="C416" s="41" t="s">
        <v>5</v>
      </c>
      <c r="D416" s="39" t="s">
        <v>59</v>
      </c>
      <c r="E416" s="69"/>
      <c r="F416" s="71"/>
      <c r="G416" s="147" t="s">
        <v>345</v>
      </c>
      <c r="H416" s="108"/>
    </row>
    <row r="417" spans="2:8" ht="12.75">
      <c r="B417" s="68"/>
      <c r="C417" s="53"/>
      <c r="D417" s="70"/>
      <c r="E417" s="69"/>
      <c r="F417" s="71"/>
      <c r="G417" s="68"/>
      <c r="H417" s="108"/>
    </row>
    <row r="418" spans="2:8" ht="12.75">
      <c r="B418" s="15">
        <v>29</v>
      </c>
      <c r="C418" s="12"/>
      <c r="D418" s="73"/>
      <c r="E418" s="72"/>
      <c r="F418" s="74"/>
      <c r="G418" s="15" t="s">
        <v>346</v>
      </c>
      <c r="H418" s="110">
        <f>SUM(H419+H420+H421+H422+H423+H427+H430+H433)</f>
        <v>0</v>
      </c>
    </row>
    <row r="419" spans="2:8" ht="12.75">
      <c r="B419" s="75">
        <v>29</v>
      </c>
      <c r="C419" s="17" t="s">
        <v>2</v>
      </c>
      <c r="D419" s="62"/>
      <c r="E419" s="63"/>
      <c r="F419" s="64"/>
      <c r="G419" s="20" t="s">
        <v>347</v>
      </c>
      <c r="H419" s="106"/>
    </row>
    <row r="420" spans="2:8" ht="12.75">
      <c r="B420" s="75">
        <v>29</v>
      </c>
      <c r="C420" s="17" t="s">
        <v>3</v>
      </c>
      <c r="D420" s="62"/>
      <c r="E420" s="63"/>
      <c r="F420" s="64"/>
      <c r="G420" s="20" t="s">
        <v>348</v>
      </c>
      <c r="H420" s="106"/>
    </row>
    <row r="421" spans="2:8" ht="12.75">
      <c r="B421" s="75">
        <v>29</v>
      </c>
      <c r="C421" s="17" t="s">
        <v>4</v>
      </c>
      <c r="D421" s="62"/>
      <c r="E421" s="63"/>
      <c r="F421" s="64"/>
      <c r="G421" s="20" t="s">
        <v>349</v>
      </c>
      <c r="H421" s="106"/>
    </row>
    <row r="422" spans="2:8" ht="12.75">
      <c r="B422" s="75">
        <v>29</v>
      </c>
      <c r="C422" s="17" t="s">
        <v>5</v>
      </c>
      <c r="D422" s="62"/>
      <c r="E422" s="63"/>
      <c r="F422" s="64"/>
      <c r="G422" s="20" t="s">
        <v>350</v>
      </c>
      <c r="H422" s="106"/>
    </row>
    <row r="423" spans="2:8" ht="12.75">
      <c r="B423" s="75">
        <v>29</v>
      </c>
      <c r="C423" s="17" t="s">
        <v>248</v>
      </c>
      <c r="D423" s="62"/>
      <c r="E423" s="63"/>
      <c r="F423" s="64"/>
      <c r="G423" s="20" t="s">
        <v>351</v>
      </c>
      <c r="H423" s="106">
        <f>SUM(H424:H426)</f>
        <v>0</v>
      </c>
    </row>
    <row r="424" spans="2:8" ht="12.75">
      <c r="B424" s="47">
        <v>29</v>
      </c>
      <c r="C424" s="28" t="s">
        <v>248</v>
      </c>
      <c r="D424" s="29" t="s">
        <v>20</v>
      </c>
      <c r="E424" s="128"/>
      <c r="F424" s="50"/>
      <c r="G424" s="31" t="s">
        <v>352</v>
      </c>
      <c r="H424" s="108"/>
    </row>
    <row r="425" spans="2:8" ht="12.75">
      <c r="B425" s="47">
        <v>29</v>
      </c>
      <c r="C425" s="28" t="s">
        <v>248</v>
      </c>
      <c r="D425" s="29" t="s">
        <v>23</v>
      </c>
      <c r="E425" s="128"/>
      <c r="F425" s="50"/>
      <c r="G425" s="31" t="s">
        <v>353</v>
      </c>
      <c r="H425" s="108"/>
    </row>
    <row r="426" spans="2:8" ht="12.75">
      <c r="B426" s="47">
        <v>29</v>
      </c>
      <c r="C426" s="28" t="s">
        <v>248</v>
      </c>
      <c r="D426" s="29" t="s">
        <v>59</v>
      </c>
      <c r="E426" s="128"/>
      <c r="F426" s="50"/>
      <c r="G426" s="31" t="s">
        <v>208</v>
      </c>
      <c r="H426" s="108"/>
    </row>
    <row r="427" spans="2:8" ht="12.75">
      <c r="B427" s="75">
        <v>29</v>
      </c>
      <c r="C427" s="17" t="s">
        <v>258</v>
      </c>
      <c r="D427" s="62"/>
      <c r="E427" s="63"/>
      <c r="F427" s="64"/>
      <c r="G427" s="20" t="s">
        <v>354</v>
      </c>
      <c r="H427" s="106">
        <f>SUM(H428:H429)</f>
        <v>0</v>
      </c>
    </row>
    <row r="428" spans="2:8" ht="12.75">
      <c r="B428" s="47">
        <v>29</v>
      </c>
      <c r="C428" s="28" t="s">
        <v>258</v>
      </c>
      <c r="D428" s="29" t="s">
        <v>20</v>
      </c>
      <c r="E428" s="128"/>
      <c r="F428" s="50"/>
      <c r="G428" s="31" t="s">
        <v>355</v>
      </c>
      <c r="H428" s="108"/>
    </row>
    <row r="429" spans="2:8" ht="12.75">
      <c r="B429" s="47">
        <v>29</v>
      </c>
      <c r="C429" s="28" t="s">
        <v>258</v>
      </c>
      <c r="D429" s="29" t="s">
        <v>23</v>
      </c>
      <c r="E429" s="128"/>
      <c r="F429" s="50"/>
      <c r="G429" s="31" t="s">
        <v>356</v>
      </c>
      <c r="H429" s="108"/>
    </row>
    <row r="430" spans="2:8" ht="12.75">
      <c r="B430" s="75">
        <v>29</v>
      </c>
      <c r="C430" s="17" t="s">
        <v>267</v>
      </c>
      <c r="D430" s="62"/>
      <c r="E430" s="63"/>
      <c r="F430" s="64"/>
      <c r="G430" s="20" t="s">
        <v>357</v>
      </c>
      <c r="H430" s="106">
        <f>SUM(H431:H432)</f>
        <v>0</v>
      </c>
    </row>
    <row r="431" spans="2:8" ht="12.75">
      <c r="B431" s="47">
        <v>29</v>
      </c>
      <c r="C431" s="28" t="s">
        <v>267</v>
      </c>
      <c r="D431" s="29" t="s">
        <v>20</v>
      </c>
      <c r="E431" s="128"/>
      <c r="F431" s="50"/>
      <c r="G431" s="31" t="s">
        <v>358</v>
      </c>
      <c r="H431" s="108"/>
    </row>
    <row r="432" spans="2:8" ht="12.75">
      <c r="B432" s="47">
        <v>29</v>
      </c>
      <c r="C432" s="28" t="s">
        <v>267</v>
      </c>
      <c r="D432" s="29" t="s">
        <v>23</v>
      </c>
      <c r="E432" s="128"/>
      <c r="F432" s="50"/>
      <c r="G432" s="31" t="s">
        <v>359</v>
      </c>
      <c r="H432" s="108"/>
    </row>
    <row r="433" spans="2:8" ht="12.75">
      <c r="B433" s="75">
        <v>29</v>
      </c>
      <c r="C433" s="17" t="s">
        <v>338</v>
      </c>
      <c r="D433" s="18"/>
      <c r="E433" s="63"/>
      <c r="F433" s="64"/>
      <c r="G433" s="20" t="s">
        <v>360</v>
      </c>
      <c r="H433" s="106"/>
    </row>
    <row r="434" spans="2:8" ht="12.75">
      <c r="B434" s="68"/>
      <c r="C434" s="53"/>
      <c r="D434" s="70"/>
      <c r="E434" s="69"/>
      <c r="F434" s="71"/>
      <c r="G434" s="68"/>
      <c r="H434" s="108"/>
    </row>
    <row r="435" spans="2:8" ht="12.75">
      <c r="B435" s="15">
        <v>30</v>
      </c>
      <c r="C435" s="12"/>
      <c r="D435" s="73"/>
      <c r="E435" s="72"/>
      <c r="F435" s="74"/>
      <c r="G435" s="15" t="s">
        <v>361</v>
      </c>
      <c r="H435" s="110">
        <f>SUM(H436+H443+H444+H445)</f>
        <v>0</v>
      </c>
    </row>
    <row r="436" spans="2:8" ht="12.75">
      <c r="B436" s="75">
        <v>30</v>
      </c>
      <c r="C436" s="17" t="s">
        <v>2</v>
      </c>
      <c r="D436" s="62"/>
      <c r="E436" s="63"/>
      <c r="F436" s="64"/>
      <c r="G436" s="20" t="s">
        <v>362</v>
      </c>
      <c r="H436" s="106">
        <f>SUM(H437:H442)</f>
        <v>0</v>
      </c>
    </row>
    <row r="437" spans="2:8" ht="12.75">
      <c r="B437" s="47">
        <v>30</v>
      </c>
      <c r="C437" s="28" t="s">
        <v>2</v>
      </c>
      <c r="D437" s="29" t="s">
        <v>20</v>
      </c>
      <c r="E437" s="128"/>
      <c r="F437" s="50"/>
      <c r="G437" s="31" t="s">
        <v>363</v>
      </c>
      <c r="H437" s="108"/>
    </row>
    <row r="438" spans="2:8" ht="12.75">
      <c r="B438" s="47">
        <v>30</v>
      </c>
      <c r="C438" s="28" t="s">
        <v>2</v>
      </c>
      <c r="D438" s="29" t="s">
        <v>23</v>
      </c>
      <c r="E438" s="128"/>
      <c r="F438" s="50"/>
      <c r="G438" s="31" t="s">
        <v>364</v>
      </c>
      <c r="H438" s="108"/>
    </row>
    <row r="439" spans="2:8" ht="12.75">
      <c r="B439" s="47">
        <v>30</v>
      </c>
      <c r="C439" s="28" t="s">
        <v>2</v>
      </c>
      <c r="D439" s="29" t="s">
        <v>27</v>
      </c>
      <c r="E439" s="128"/>
      <c r="F439" s="50"/>
      <c r="G439" s="31" t="s">
        <v>365</v>
      </c>
      <c r="H439" s="108"/>
    </row>
    <row r="440" spans="2:8" ht="12.75">
      <c r="B440" s="47">
        <v>30</v>
      </c>
      <c r="C440" s="28" t="s">
        <v>2</v>
      </c>
      <c r="D440" s="29" t="s">
        <v>31</v>
      </c>
      <c r="E440" s="128"/>
      <c r="F440" s="50"/>
      <c r="G440" s="31" t="s">
        <v>366</v>
      </c>
      <c r="H440" s="108"/>
    </row>
    <row r="441" spans="2:8" ht="12.75">
      <c r="B441" s="47">
        <v>30</v>
      </c>
      <c r="C441" s="28" t="s">
        <v>2</v>
      </c>
      <c r="D441" s="29" t="s">
        <v>37</v>
      </c>
      <c r="E441" s="128"/>
      <c r="F441" s="50"/>
      <c r="G441" s="31" t="s">
        <v>367</v>
      </c>
      <c r="H441" s="108"/>
    </row>
    <row r="442" spans="2:8" ht="12.75">
      <c r="B442" s="47">
        <v>30</v>
      </c>
      <c r="C442" s="28" t="s">
        <v>2</v>
      </c>
      <c r="D442" s="29" t="s">
        <v>59</v>
      </c>
      <c r="E442" s="128"/>
      <c r="F442" s="50"/>
      <c r="G442" s="31" t="s">
        <v>247</v>
      </c>
      <c r="H442" s="108"/>
    </row>
    <row r="443" spans="2:8" ht="12.75">
      <c r="B443" s="75">
        <v>30</v>
      </c>
      <c r="C443" s="17" t="s">
        <v>3</v>
      </c>
      <c r="D443" s="62"/>
      <c r="E443" s="63"/>
      <c r="F443" s="64"/>
      <c r="G443" s="20" t="s">
        <v>368</v>
      </c>
      <c r="H443" s="106"/>
    </row>
    <row r="444" spans="2:8" ht="12.75">
      <c r="B444" s="75">
        <v>30</v>
      </c>
      <c r="C444" s="17" t="s">
        <v>4</v>
      </c>
      <c r="D444" s="18"/>
      <c r="E444" s="63"/>
      <c r="F444" s="64"/>
      <c r="G444" s="20" t="s">
        <v>369</v>
      </c>
      <c r="H444" s="106"/>
    </row>
    <row r="445" spans="2:8" ht="12.75">
      <c r="B445" s="75">
        <v>30</v>
      </c>
      <c r="C445" s="17" t="s">
        <v>338</v>
      </c>
      <c r="D445" s="18"/>
      <c r="E445" s="63"/>
      <c r="F445" s="64"/>
      <c r="G445" s="20" t="s">
        <v>370</v>
      </c>
      <c r="H445" s="106"/>
    </row>
    <row r="446" spans="2:8" ht="12.75">
      <c r="B446" s="68"/>
      <c r="C446" s="53"/>
      <c r="D446" s="70"/>
      <c r="E446" s="69"/>
      <c r="F446" s="71"/>
      <c r="G446" s="68"/>
      <c r="H446" s="108"/>
    </row>
    <row r="447" spans="2:8" ht="12.75">
      <c r="B447" s="15">
        <v>31</v>
      </c>
      <c r="C447" s="12"/>
      <c r="D447" s="73"/>
      <c r="E447" s="72"/>
      <c r="F447" s="74"/>
      <c r="G447" s="15" t="s">
        <v>371</v>
      </c>
      <c r="H447" s="110">
        <f>SUM(H448+H451+H460)</f>
        <v>0</v>
      </c>
    </row>
    <row r="448" spans="2:8" ht="12.75">
      <c r="B448" s="75">
        <v>31</v>
      </c>
      <c r="C448" s="17" t="s">
        <v>2</v>
      </c>
      <c r="D448" s="62"/>
      <c r="E448" s="63"/>
      <c r="F448" s="64"/>
      <c r="G448" s="20" t="s">
        <v>372</v>
      </c>
      <c r="H448" s="106">
        <f>SUM(H449:H450)</f>
        <v>0</v>
      </c>
    </row>
    <row r="449" spans="2:8" ht="12.75">
      <c r="B449" s="47">
        <v>31</v>
      </c>
      <c r="C449" s="28" t="s">
        <v>2</v>
      </c>
      <c r="D449" s="29" t="s">
        <v>20</v>
      </c>
      <c r="E449" s="128"/>
      <c r="F449" s="50"/>
      <c r="G449" s="31" t="s">
        <v>373</v>
      </c>
      <c r="H449" s="108"/>
    </row>
    <row r="450" spans="2:8" ht="12.75">
      <c r="B450" s="47">
        <v>31</v>
      </c>
      <c r="C450" s="28" t="s">
        <v>2</v>
      </c>
      <c r="D450" s="29" t="s">
        <v>23</v>
      </c>
      <c r="E450" s="128"/>
      <c r="F450" s="50"/>
      <c r="G450" s="31" t="s">
        <v>374</v>
      </c>
      <c r="H450" s="108"/>
    </row>
    <row r="451" spans="2:8" ht="12.75">
      <c r="B451" s="75">
        <v>31</v>
      </c>
      <c r="C451" s="17" t="s">
        <v>3</v>
      </c>
      <c r="D451" s="62"/>
      <c r="E451" s="63"/>
      <c r="F451" s="64"/>
      <c r="G451" s="20" t="s">
        <v>375</v>
      </c>
      <c r="H451" s="106">
        <f>SUM(H452:H459)</f>
        <v>0</v>
      </c>
    </row>
    <row r="452" spans="2:8" ht="12.75">
      <c r="B452" s="47">
        <v>31</v>
      </c>
      <c r="C452" s="28" t="s">
        <v>3</v>
      </c>
      <c r="D452" s="29" t="s">
        <v>20</v>
      </c>
      <c r="E452" s="128"/>
      <c r="F452" s="50"/>
      <c r="G452" s="31" t="s">
        <v>373</v>
      </c>
      <c r="H452" s="108"/>
    </row>
    <row r="453" spans="2:8" ht="12.75">
      <c r="B453" s="47">
        <v>31</v>
      </c>
      <c r="C453" s="28" t="s">
        <v>3</v>
      </c>
      <c r="D453" s="29" t="s">
        <v>23</v>
      </c>
      <c r="E453" s="128"/>
      <c r="F453" s="50"/>
      <c r="G453" s="31" t="s">
        <v>374</v>
      </c>
      <c r="H453" s="108"/>
    </row>
    <row r="454" spans="2:8" ht="12.75">
      <c r="B454" s="47">
        <v>31</v>
      </c>
      <c r="C454" s="28" t="s">
        <v>3</v>
      </c>
      <c r="D454" s="29" t="s">
        <v>27</v>
      </c>
      <c r="E454" s="128"/>
      <c r="F454" s="50"/>
      <c r="G454" s="31" t="s">
        <v>376</v>
      </c>
      <c r="H454" s="108"/>
    </row>
    <row r="455" spans="2:8" ht="12.75">
      <c r="B455" s="47">
        <v>31</v>
      </c>
      <c r="C455" s="28" t="s">
        <v>3</v>
      </c>
      <c r="D455" s="29" t="s">
        <v>31</v>
      </c>
      <c r="E455" s="128"/>
      <c r="F455" s="50"/>
      <c r="G455" s="31" t="s">
        <v>377</v>
      </c>
      <c r="H455" s="108"/>
    </row>
    <row r="456" spans="2:8" ht="12.75">
      <c r="B456" s="47">
        <v>31</v>
      </c>
      <c r="C456" s="28" t="s">
        <v>3</v>
      </c>
      <c r="D456" s="29" t="s">
        <v>37</v>
      </c>
      <c r="E456" s="128"/>
      <c r="F456" s="50"/>
      <c r="G456" s="31" t="s">
        <v>378</v>
      </c>
      <c r="H456" s="108"/>
    </row>
    <row r="457" spans="2:8" ht="12.75">
      <c r="B457" s="47">
        <v>31</v>
      </c>
      <c r="C457" s="28" t="s">
        <v>3</v>
      </c>
      <c r="D457" s="29" t="s">
        <v>39</v>
      </c>
      <c r="E457" s="128"/>
      <c r="F457" s="50"/>
      <c r="G457" s="31" t="s">
        <v>379</v>
      </c>
      <c r="H457" s="108"/>
    </row>
    <row r="458" spans="2:8" ht="12.75">
      <c r="B458" s="47">
        <v>31</v>
      </c>
      <c r="C458" s="28" t="s">
        <v>3</v>
      </c>
      <c r="D458" s="29" t="s">
        <v>41</v>
      </c>
      <c r="E458" s="128"/>
      <c r="F458" s="50"/>
      <c r="G458" s="31" t="s">
        <v>380</v>
      </c>
      <c r="H458" s="108"/>
    </row>
    <row r="459" spans="2:8" ht="12.75">
      <c r="B459" s="47">
        <v>31</v>
      </c>
      <c r="C459" s="28" t="s">
        <v>3</v>
      </c>
      <c r="D459" s="29" t="s">
        <v>59</v>
      </c>
      <c r="E459" s="128"/>
      <c r="F459" s="50"/>
      <c r="G459" s="31" t="s">
        <v>381</v>
      </c>
      <c r="H459" s="108"/>
    </row>
    <row r="460" spans="2:8" ht="12.75">
      <c r="B460" s="75">
        <v>31</v>
      </c>
      <c r="C460" s="17" t="s">
        <v>4</v>
      </c>
      <c r="D460" s="62"/>
      <c r="E460" s="63"/>
      <c r="F460" s="64"/>
      <c r="G460" s="20" t="s">
        <v>382</v>
      </c>
      <c r="H460" s="106">
        <f>SUM(H461:H463)</f>
        <v>0</v>
      </c>
    </row>
    <row r="461" spans="2:8" ht="12.75">
      <c r="B461" s="137">
        <v>31</v>
      </c>
      <c r="C461" s="28" t="s">
        <v>4</v>
      </c>
      <c r="D461" s="29" t="s">
        <v>20</v>
      </c>
      <c r="E461" s="128"/>
      <c r="F461" s="50"/>
      <c r="G461" s="31" t="s">
        <v>373</v>
      </c>
      <c r="H461" s="108"/>
    </row>
    <row r="462" spans="2:8" ht="12.75">
      <c r="B462" s="137">
        <v>31</v>
      </c>
      <c r="C462" s="28" t="s">
        <v>4</v>
      </c>
      <c r="D462" s="29" t="s">
        <v>23</v>
      </c>
      <c r="E462" s="128"/>
      <c r="F462" s="50"/>
      <c r="G462" s="31" t="s">
        <v>374</v>
      </c>
      <c r="H462" s="108"/>
    </row>
    <row r="463" spans="2:8" ht="12.75">
      <c r="B463" s="137">
        <v>31</v>
      </c>
      <c r="C463" s="28" t="s">
        <v>4</v>
      </c>
      <c r="D463" s="29" t="s">
        <v>27</v>
      </c>
      <c r="E463" s="128"/>
      <c r="F463" s="50"/>
      <c r="G463" s="31" t="s">
        <v>383</v>
      </c>
      <c r="H463" s="108"/>
    </row>
    <row r="464" spans="2:8" ht="12.75">
      <c r="B464" s="68"/>
      <c r="C464" s="69"/>
      <c r="D464" s="77"/>
      <c r="E464" s="69"/>
      <c r="F464" s="71"/>
      <c r="G464" s="68"/>
      <c r="H464" s="108"/>
    </row>
    <row r="465" spans="2:8" ht="12.75">
      <c r="B465" s="15">
        <v>32</v>
      </c>
      <c r="C465" s="12"/>
      <c r="D465" s="73"/>
      <c r="E465" s="72"/>
      <c r="F465" s="74"/>
      <c r="G465" s="15" t="s">
        <v>384</v>
      </c>
      <c r="H465" s="110">
        <f>SUM(H466:H469)</f>
        <v>0</v>
      </c>
    </row>
    <row r="466" spans="2:8" ht="12.75">
      <c r="B466" s="75">
        <v>32</v>
      </c>
      <c r="C466" s="17" t="s">
        <v>3</v>
      </c>
      <c r="D466" s="18"/>
      <c r="E466" s="63"/>
      <c r="F466" s="64"/>
      <c r="G466" s="20" t="s">
        <v>385</v>
      </c>
      <c r="H466" s="106"/>
    </row>
    <row r="467" spans="2:8" ht="12.75">
      <c r="B467" s="75">
        <v>32</v>
      </c>
      <c r="C467" s="17" t="s">
        <v>258</v>
      </c>
      <c r="D467" s="62"/>
      <c r="E467" s="63"/>
      <c r="F467" s="64"/>
      <c r="G467" s="20" t="s">
        <v>386</v>
      </c>
      <c r="H467" s="106"/>
    </row>
    <row r="468" spans="2:8" ht="12.75">
      <c r="B468" s="75">
        <v>32</v>
      </c>
      <c r="C468" s="17" t="s">
        <v>267</v>
      </c>
      <c r="D468" s="62"/>
      <c r="E468" s="63"/>
      <c r="F468" s="64"/>
      <c r="G468" s="20" t="s">
        <v>526</v>
      </c>
      <c r="H468" s="106"/>
    </row>
    <row r="469" spans="2:8" ht="12.75">
      <c r="B469" s="75">
        <v>32</v>
      </c>
      <c r="C469" s="17" t="s">
        <v>338</v>
      </c>
      <c r="D469" s="62"/>
      <c r="E469" s="63"/>
      <c r="F469" s="64"/>
      <c r="G469" s="20" t="s">
        <v>388</v>
      </c>
      <c r="H469" s="106"/>
    </row>
    <row r="470" spans="2:8" ht="12.75">
      <c r="B470" s="68"/>
      <c r="C470" s="53"/>
      <c r="D470" s="70"/>
      <c r="E470" s="69"/>
      <c r="F470" s="71"/>
      <c r="G470" s="68"/>
      <c r="H470" s="108"/>
    </row>
    <row r="471" spans="2:8" ht="12.75">
      <c r="B471" s="11">
        <v>33</v>
      </c>
      <c r="C471" s="72"/>
      <c r="D471" s="73"/>
      <c r="E471" s="177"/>
      <c r="F471" s="74"/>
      <c r="G471" s="15" t="s">
        <v>389</v>
      </c>
      <c r="H471" s="110">
        <f>SUM(H472+H473+H480+H481+H482+H483)</f>
        <v>0</v>
      </c>
    </row>
    <row r="472" spans="2:8" ht="12.75">
      <c r="B472" s="16">
        <v>33</v>
      </c>
      <c r="C472" s="17" t="s">
        <v>2</v>
      </c>
      <c r="D472" s="62"/>
      <c r="E472" s="63"/>
      <c r="F472" s="64"/>
      <c r="G472" s="20" t="s">
        <v>316</v>
      </c>
      <c r="H472" s="106"/>
    </row>
    <row r="473" spans="2:8" ht="12.75">
      <c r="B473" s="16">
        <v>33</v>
      </c>
      <c r="C473" s="17" t="s">
        <v>4</v>
      </c>
      <c r="D473" s="62"/>
      <c r="E473" s="63"/>
      <c r="F473" s="64"/>
      <c r="G473" s="20" t="s">
        <v>326</v>
      </c>
      <c r="H473" s="106">
        <f>SUM(H474:H479)</f>
        <v>0</v>
      </c>
    </row>
    <row r="474" spans="2:8" ht="12.75">
      <c r="B474" s="40" t="s">
        <v>390</v>
      </c>
      <c r="C474" s="41" t="s">
        <v>4</v>
      </c>
      <c r="D474" s="39" t="s">
        <v>20</v>
      </c>
      <c r="E474" s="176"/>
      <c r="F474" s="174"/>
      <c r="G474" s="178" t="s">
        <v>527</v>
      </c>
      <c r="H474" s="108">
        <f>SUM(H475:H478)</f>
        <v>0</v>
      </c>
    </row>
    <row r="475" spans="2:8" ht="12.75">
      <c r="B475" s="40" t="s">
        <v>390</v>
      </c>
      <c r="C475" s="41" t="s">
        <v>4</v>
      </c>
      <c r="D475" s="39" t="s">
        <v>20</v>
      </c>
      <c r="E475" s="41" t="s">
        <v>20</v>
      </c>
      <c r="F475" s="174"/>
      <c r="G475" s="138" t="s">
        <v>528</v>
      </c>
      <c r="H475" s="108"/>
    </row>
    <row r="476" spans="2:8" ht="12.75">
      <c r="B476" s="40" t="s">
        <v>390</v>
      </c>
      <c r="C476" s="41" t="s">
        <v>4</v>
      </c>
      <c r="D476" s="39" t="s">
        <v>20</v>
      </c>
      <c r="E476" s="41" t="s">
        <v>23</v>
      </c>
      <c r="F476" s="174"/>
      <c r="G476" s="138" t="s">
        <v>529</v>
      </c>
      <c r="H476" s="108"/>
    </row>
    <row r="477" spans="2:8" ht="12.75">
      <c r="B477" s="40" t="s">
        <v>390</v>
      </c>
      <c r="C477" s="41" t="s">
        <v>4</v>
      </c>
      <c r="D477" s="39" t="s">
        <v>20</v>
      </c>
      <c r="E477" s="41" t="s">
        <v>27</v>
      </c>
      <c r="F477" s="174"/>
      <c r="G477" s="138" t="s">
        <v>530</v>
      </c>
      <c r="H477" s="108"/>
    </row>
    <row r="478" spans="2:8" ht="12.75">
      <c r="B478" s="40" t="s">
        <v>390</v>
      </c>
      <c r="C478" s="41" t="s">
        <v>4</v>
      </c>
      <c r="D478" s="39" t="s">
        <v>20</v>
      </c>
      <c r="E478" s="41" t="s">
        <v>31</v>
      </c>
      <c r="F478" s="174"/>
      <c r="G478" s="138" t="s">
        <v>531</v>
      </c>
      <c r="H478" s="108"/>
    </row>
    <row r="479" spans="2:8" ht="12.75">
      <c r="B479" s="40" t="s">
        <v>390</v>
      </c>
      <c r="C479" s="41" t="s">
        <v>4</v>
      </c>
      <c r="D479" s="39" t="s">
        <v>59</v>
      </c>
      <c r="E479" s="41"/>
      <c r="F479" s="174"/>
      <c r="G479" s="79" t="s">
        <v>331</v>
      </c>
      <c r="H479" s="108"/>
    </row>
    <row r="480" spans="2:8" ht="12.75">
      <c r="B480" s="16">
        <v>33</v>
      </c>
      <c r="C480" s="17" t="s">
        <v>5</v>
      </c>
      <c r="D480" s="62"/>
      <c r="E480" s="175"/>
      <c r="F480" s="64"/>
      <c r="G480" s="20" t="s">
        <v>332</v>
      </c>
      <c r="H480" s="106"/>
    </row>
    <row r="481" spans="2:8" ht="12.75">
      <c r="B481" s="16">
        <v>33</v>
      </c>
      <c r="C481" s="17" t="s">
        <v>248</v>
      </c>
      <c r="D481" s="62"/>
      <c r="E481" s="63"/>
      <c r="F481" s="64"/>
      <c r="G481" s="20" t="s">
        <v>333</v>
      </c>
      <c r="H481" s="106"/>
    </row>
    <row r="482" spans="2:8" ht="12.75">
      <c r="B482" s="16">
        <v>33</v>
      </c>
      <c r="C482" s="17" t="s">
        <v>258</v>
      </c>
      <c r="D482" s="62"/>
      <c r="E482" s="63"/>
      <c r="F482" s="64"/>
      <c r="G482" s="20" t="s">
        <v>334</v>
      </c>
      <c r="H482" s="106"/>
    </row>
    <row r="483" spans="2:8" ht="12.75">
      <c r="B483" s="16">
        <v>33</v>
      </c>
      <c r="C483" s="17" t="s">
        <v>267</v>
      </c>
      <c r="D483" s="62"/>
      <c r="E483" s="63"/>
      <c r="F483" s="64"/>
      <c r="G483" s="20" t="s">
        <v>335</v>
      </c>
      <c r="H483" s="106"/>
    </row>
    <row r="484" spans="2:8" ht="12.75">
      <c r="B484" s="68"/>
      <c r="C484" s="69"/>
      <c r="D484" s="70"/>
      <c r="E484" s="69"/>
      <c r="F484" s="71"/>
      <c r="G484" s="68"/>
      <c r="H484" s="108"/>
    </row>
    <row r="485" spans="2:8" ht="12.75">
      <c r="B485" s="11" t="s">
        <v>391</v>
      </c>
      <c r="C485" s="72"/>
      <c r="D485" s="73"/>
      <c r="E485" s="72"/>
      <c r="F485" s="74"/>
      <c r="G485" s="15" t="s">
        <v>392</v>
      </c>
      <c r="H485" s="110">
        <f>SUM(H486+H489+H492+H495)</f>
        <v>0</v>
      </c>
    </row>
    <row r="486" spans="2:8" ht="12.75">
      <c r="B486" s="16" t="s">
        <v>391</v>
      </c>
      <c r="C486" s="17" t="s">
        <v>2</v>
      </c>
      <c r="D486" s="62"/>
      <c r="E486" s="63"/>
      <c r="F486" s="64"/>
      <c r="G486" s="20" t="s">
        <v>393</v>
      </c>
      <c r="H486" s="106">
        <f>SUM(H487:H488)</f>
        <v>0</v>
      </c>
    </row>
    <row r="487" spans="2:8" ht="12.75">
      <c r="B487" s="27" t="s">
        <v>391</v>
      </c>
      <c r="C487" s="28" t="s">
        <v>2</v>
      </c>
      <c r="D487" s="29" t="s">
        <v>23</v>
      </c>
      <c r="E487" s="128"/>
      <c r="F487" s="50"/>
      <c r="G487" s="31" t="s">
        <v>394</v>
      </c>
      <c r="H487" s="108"/>
    </row>
    <row r="488" spans="2:8" ht="12.75">
      <c r="B488" s="27" t="s">
        <v>391</v>
      </c>
      <c r="C488" s="28" t="s">
        <v>2</v>
      </c>
      <c r="D488" s="29" t="s">
        <v>27</v>
      </c>
      <c r="E488" s="128"/>
      <c r="F488" s="50"/>
      <c r="G488" s="31" t="s">
        <v>395</v>
      </c>
      <c r="H488" s="108"/>
    </row>
    <row r="489" spans="2:8" ht="12.75">
      <c r="B489" s="16" t="s">
        <v>391</v>
      </c>
      <c r="C489" s="17" t="s">
        <v>4</v>
      </c>
      <c r="D489" s="62"/>
      <c r="E489" s="63"/>
      <c r="F489" s="64"/>
      <c r="G489" s="20" t="s">
        <v>396</v>
      </c>
      <c r="H489" s="106">
        <f>SUM(H490:H491)</f>
        <v>0</v>
      </c>
    </row>
    <row r="490" spans="2:8" ht="12.75">
      <c r="B490" s="27" t="s">
        <v>391</v>
      </c>
      <c r="C490" s="28" t="s">
        <v>4</v>
      </c>
      <c r="D490" s="29" t="s">
        <v>23</v>
      </c>
      <c r="E490" s="128"/>
      <c r="F490" s="50"/>
      <c r="G490" s="31" t="s">
        <v>394</v>
      </c>
      <c r="H490" s="108"/>
    </row>
    <row r="491" spans="2:8" ht="12.75">
      <c r="B491" s="27" t="s">
        <v>391</v>
      </c>
      <c r="C491" s="28" t="s">
        <v>4</v>
      </c>
      <c r="D491" s="29" t="s">
        <v>27</v>
      </c>
      <c r="E491" s="128"/>
      <c r="F491" s="50"/>
      <c r="G491" s="31" t="s">
        <v>395</v>
      </c>
      <c r="H491" s="108"/>
    </row>
    <row r="492" spans="2:8" ht="12.75">
      <c r="B492" s="16" t="s">
        <v>391</v>
      </c>
      <c r="C492" s="17" t="s">
        <v>248</v>
      </c>
      <c r="D492" s="62"/>
      <c r="E492" s="63"/>
      <c r="F492" s="64"/>
      <c r="G492" s="20" t="s">
        <v>397</v>
      </c>
      <c r="H492" s="106">
        <f>SUM(H493:H494)</f>
        <v>0</v>
      </c>
    </row>
    <row r="493" spans="2:8" ht="12.75">
      <c r="B493" s="27" t="s">
        <v>391</v>
      </c>
      <c r="C493" s="28" t="s">
        <v>248</v>
      </c>
      <c r="D493" s="29" t="s">
        <v>23</v>
      </c>
      <c r="E493" s="128"/>
      <c r="F493" s="50"/>
      <c r="G493" s="31" t="s">
        <v>394</v>
      </c>
      <c r="H493" s="108"/>
    </row>
    <row r="494" spans="2:8" ht="12.75">
      <c r="B494" s="27" t="s">
        <v>391</v>
      </c>
      <c r="C494" s="28" t="s">
        <v>248</v>
      </c>
      <c r="D494" s="29" t="s">
        <v>27</v>
      </c>
      <c r="E494" s="128"/>
      <c r="F494" s="50"/>
      <c r="G494" s="31" t="s">
        <v>395</v>
      </c>
      <c r="H494" s="108"/>
    </row>
    <row r="495" spans="2:8" ht="12.75">
      <c r="B495" s="16" t="s">
        <v>391</v>
      </c>
      <c r="C495" s="17" t="s">
        <v>267</v>
      </c>
      <c r="D495" s="62"/>
      <c r="E495" s="63"/>
      <c r="F495" s="64"/>
      <c r="G495" s="20" t="s">
        <v>398</v>
      </c>
      <c r="H495" s="106"/>
    </row>
    <row r="496" spans="2:8" ht="12.75">
      <c r="B496" s="85"/>
      <c r="C496" s="86"/>
      <c r="D496" s="87"/>
      <c r="E496" s="88"/>
      <c r="F496" s="89"/>
      <c r="G496" s="90"/>
      <c r="H496" s="107"/>
    </row>
    <row r="497" spans="2:8" ht="12.75">
      <c r="B497" s="11" t="s">
        <v>399</v>
      </c>
      <c r="C497" s="72"/>
      <c r="D497" s="73"/>
      <c r="E497" s="72"/>
      <c r="F497" s="74"/>
      <c r="G497" s="15" t="s">
        <v>400</v>
      </c>
      <c r="H497" s="110"/>
    </row>
    <row r="498" spans="2:8" ht="12.75">
      <c r="B498" s="68"/>
      <c r="C498" s="69"/>
      <c r="D498" s="70"/>
      <c r="E498" s="69"/>
      <c r="F498" s="71"/>
      <c r="G498" s="68"/>
      <c r="H498" s="108"/>
    </row>
    <row r="499" spans="2:8" ht="12.75">
      <c r="B499" s="84"/>
      <c r="C499" s="91"/>
      <c r="D499" s="92"/>
      <c r="E499" s="91"/>
      <c r="F499" s="93"/>
      <c r="G499" s="84" t="s">
        <v>479</v>
      </c>
      <c r="H499" s="111">
        <f>SUM(H7+H269+H365+H369+H408+H411+H418+H435+H447+H465+H471+H485+H497)</f>
        <v>0</v>
      </c>
    </row>
    <row r="500" spans="2:8" ht="13.5" thickBot="1">
      <c r="B500" s="94"/>
      <c r="C500" s="95"/>
      <c r="D500" s="96"/>
      <c r="E500" s="95"/>
      <c r="F500" s="97"/>
      <c r="G500" s="94"/>
      <c r="H500" s="112"/>
    </row>
  </sheetData>
  <sheetProtection/>
  <mergeCells count="1">
    <mergeCell ref="B1:H1"/>
  </mergeCells>
  <printOptions horizontalCentered="1"/>
  <pageMargins left="0.2362204724409449" right="0.2362204724409449" top="0.52" bottom="0.6" header="0.22" footer="0.3937007874015748"/>
  <pageSetup horizontalDpi="600" verticalDpi="600" orientation="portrait" r:id="rId1"/>
  <headerFooter alignWithMargins="0">
    <oddHeader>&amp;LSALUD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42">
      <selection activeCell="F5" sqref="F5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72" customWidth="1"/>
    <col min="6" max="6" width="54.7109375" style="0" customWidth="1"/>
    <col min="7" max="7" width="14.7109375" style="2" customWidth="1"/>
  </cols>
  <sheetData>
    <row r="1" spans="2:7" s="26" customFormat="1" ht="12.75" customHeight="1">
      <c r="B1" s="503" t="s">
        <v>476</v>
      </c>
      <c r="C1" s="503"/>
      <c r="D1" s="503"/>
      <c r="E1" s="503"/>
      <c r="F1" s="503"/>
      <c r="G1" s="503"/>
    </row>
    <row r="2" spans="2:7" s="26" customFormat="1" ht="12.75" customHeight="1">
      <c r="B2" s="161"/>
      <c r="C2" s="161"/>
      <c r="D2" s="161"/>
      <c r="E2" s="167"/>
      <c r="F2" s="166"/>
      <c r="G2" s="44"/>
    </row>
    <row r="3" spans="2:7" s="26" customFormat="1" ht="12.75" customHeight="1">
      <c r="B3" s="161"/>
      <c r="C3" s="161"/>
      <c r="D3" s="161"/>
      <c r="E3" s="167"/>
      <c r="F3" s="148" t="s">
        <v>401</v>
      </c>
      <c r="G3" s="44"/>
    </row>
    <row r="4" spans="1:6" s="162" customFormat="1" ht="13.5" thickBot="1">
      <c r="A4" s="44"/>
      <c r="B4" s="44"/>
      <c r="C4" s="44"/>
      <c r="D4" s="44"/>
      <c r="E4" s="183"/>
      <c r="F4" s="165"/>
    </row>
    <row r="5" spans="2:7" ht="78" thickBot="1">
      <c r="B5" s="103" t="s">
        <v>6</v>
      </c>
      <c r="C5" s="149" t="s">
        <v>7</v>
      </c>
      <c r="D5" s="103" t="s">
        <v>8</v>
      </c>
      <c r="E5" s="103" t="s">
        <v>402</v>
      </c>
      <c r="F5" s="150" t="s">
        <v>1</v>
      </c>
      <c r="G5" s="105" t="s">
        <v>16</v>
      </c>
    </row>
    <row r="6" spans="2:7" ht="12.75">
      <c r="B6" s="151"/>
      <c r="C6" s="152"/>
      <c r="D6" s="153"/>
      <c r="E6" s="168"/>
      <c r="F6" s="154"/>
      <c r="G6" s="114"/>
    </row>
    <row r="7" spans="2:7" ht="18">
      <c r="B7" s="156" t="s">
        <v>4</v>
      </c>
      <c r="C7" s="12"/>
      <c r="D7" s="12"/>
      <c r="E7" s="169"/>
      <c r="F7" s="157" t="s">
        <v>404</v>
      </c>
      <c r="G7" s="110">
        <f>SUM(G8+G25+G31+G32)</f>
        <v>0</v>
      </c>
    </row>
    <row r="8" spans="2:7" ht="12.75">
      <c r="B8" s="16" t="s">
        <v>4</v>
      </c>
      <c r="C8" s="17" t="s">
        <v>2</v>
      </c>
      <c r="D8" s="17"/>
      <c r="E8" s="170"/>
      <c r="F8" s="62" t="s">
        <v>405</v>
      </c>
      <c r="G8" s="106">
        <f>SUM(G9+G12+G16+G22+G24)</f>
        <v>0</v>
      </c>
    </row>
    <row r="9" spans="2:7" ht="12.75">
      <c r="B9" s="27" t="s">
        <v>4</v>
      </c>
      <c r="C9" s="28" t="s">
        <v>2</v>
      </c>
      <c r="D9" s="28" t="s">
        <v>20</v>
      </c>
      <c r="E9" s="38"/>
      <c r="F9" s="51" t="s">
        <v>406</v>
      </c>
      <c r="G9" s="108">
        <f>SUM(G10:G11)</f>
        <v>0</v>
      </c>
    </row>
    <row r="10" spans="2:7" ht="12.75">
      <c r="B10" s="199" t="s">
        <v>4</v>
      </c>
      <c r="C10" s="200" t="s">
        <v>2</v>
      </c>
      <c r="D10" s="200" t="s">
        <v>20</v>
      </c>
      <c r="E10" s="194" t="s">
        <v>20</v>
      </c>
      <c r="F10" s="201" t="s">
        <v>407</v>
      </c>
      <c r="G10" s="100"/>
    </row>
    <row r="11" spans="2:7" ht="12.75">
      <c r="B11" s="199" t="s">
        <v>4</v>
      </c>
      <c r="C11" s="200" t="s">
        <v>2</v>
      </c>
      <c r="D11" s="200" t="s">
        <v>20</v>
      </c>
      <c r="E11" s="194" t="s">
        <v>23</v>
      </c>
      <c r="F11" s="201" t="s">
        <v>408</v>
      </c>
      <c r="G11" s="100"/>
    </row>
    <row r="12" spans="2:7" ht="12.75">
      <c r="B12" s="27" t="s">
        <v>4</v>
      </c>
      <c r="C12" s="28" t="s">
        <v>2</v>
      </c>
      <c r="D12" s="28" t="s">
        <v>23</v>
      </c>
      <c r="E12" s="38"/>
      <c r="F12" s="51" t="s">
        <v>409</v>
      </c>
      <c r="G12" s="108">
        <f>SUM(G13:G15)</f>
        <v>0</v>
      </c>
    </row>
    <row r="13" spans="2:7" ht="12.75">
      <c r="B13" s="199" t="s">
        <v>4</v>
      </c>
      <c r="C13" s="199" t="s">
        <v>2</v>
      </c>
      <c r="D13" s="200" t="s">
        <v>23</v>
      </c>
      <c r="E13" s="194" t="s">
        <v>20</v>
      </c>
      <c r="F13" s="201" t="s">
        <v>410</v>
      </c>
      <c r="G13" s="100"/>
    </row>
    <row r="14" spans="2:7" ht="12.75">
      <c r="B14" s="199" t="s">
        <v>4</v>
      </c>
      <c r="C14" s="199" t="s">
        <v>2</v>
      </c>
      <c r="D14" s="200" t="s">
        <v>23</v>
      </c>
      <c r="E14" s="194" t="s">
        <v>23</v>
      </c>
      <c r="F14" s="201" t="s">
        <v>411</v>
      </c>
      <c r="G14" s="100"/>
    </row>
    <row r="15" spans="2:7" ht="12.75">
      <c r="B15" s="199" t="s">
        <v>4</v>
      </c>
      <c r="C15" s="199" t="s">
        <v>2</v>
      </c>
      <c r="D15" s="200" t="s">
        <v>23</v>
      </c>
      <c r="E15" s="194" t="s">
        <v>27</v>
      </c>
      <c r="F15" s="201" t="s">
        <v>412</v>
      </c>
      <c r="G15" s="100"/>
    </row>
    <row r="16" spans="2:7" ht="12.75">
      <c r="B16" s="27" t="s">
        <v>4</v>
      </c>
      <c r="C16" s="28" t="s">
        <v>2</v>
      </c>
      <c r="D16" s="28" t="s">
        <v>27</v>
      </c>
      <c r="E16" s="38"/>
      <c r="F16" s="51" t="s">
        <v>413</v>
      </c>
      <c r="G16" s="108">
        <f>SUM(G17:G21)</f>
        <v>0</v>
      </c>
    </row>
    <row r="17" spans="2:7" ht="12.75">
      <c r="B17" s="199" t="s">
        <v>4</v>
      </c>
      <c r="C17" s="200" t="s">
        <v>2</v>
      </c>
      <c r="D17" s="200" t="s">
        <v>27</v>
      </c>
      <c r="E17" s="194" t="s">
        <v>20</v>
      </c>
      <c r="F17" s="201" t="s">
        <v>414</v>
      </c>
      <c r="G17" s="100"/>
    </row>
    <row r="18" spans="2:7" ht="12.75">
      <c r="B18" s="199" t="s">
        <v>4</v>
      </c>
      <c r="C18" s="200" t="s">
        <v>2</v>
      </c>
      <c r="D18" s="200" t="s">
        <v>27</v>
      </c>
      <c r="E18" s="194" t="s">
        <v>23</v>
      </c>
      <c r="F18" s="201" t="s">
        <v>415</v>
      </c>
      <c r="G18" s="100"/>
    </row>
    <row r="19" spans="2:7" ht="12.75">
      <c r="B19" s="199" t="s">
        <v>4</v>
      </c>
      <c r="C19" s="200" t="s">
        <v>2</v>
      </c>
      <c r="D19" s="200" t="s">
        <v>27</v>
      </c>
      <c r="E19" s="194" t="s">
        <v>27</v>
      </c>
      <c r="F19" s="201" t="s">
        <v>416</v>
      </c>
      <c r="G19" s="100"/>
    </row>
    <row r="20" spans="2:7" ht="12.75">
      <c r="B20" s="199" t="s">
        <v>4</v>
      </c>
      <c r="C20" s="200" t="s">
        <v>2</v>
      </c>
      <c r="D20" s="200" t="s">
        <v>27</v>
      </c>
      <c r="E20" s="194" t="s">
        <v>31</v>
      </c>
      <c r="F20" s="201" t="s">
        <v>417</v>
      </c>
      <c r="G20" s="100"/>
    </row>
    <row r="21" spans="2:7" ht="12.75">
      <c r="B21" s="199" t="s">
        <v>4</v>
      </c>
      <c r="C21" s="200" t="s">
        <v>2</v>
      </c>
      <c r="D21" s="200" t="s">
        <v>27</v>
      </c>
      <c r="E21" s="202" t="s">
        <v>59</v>
      </c>
      <c r="F21" s="201" t="s">
        <v>247</v>
      </c>
      <c r="G21" s="100"/>
    </row>
    <row r="22" spans="2:7" ht="12.75">
      <c r="B22" s="27" t="s">
        <v>4</v>
      </c>
      <c r="C22" s="28" t="s">
        <v>2</v>
      </c>
      <c r="D22" s="28" t="s">
        <v>31</v>
      </c>
      <c r="E22" s="38"/>
      <c r="F22" s="51" t="s">
        <v>418</v>
      </c>
      <c r="G22" s="108">
        <f>SUM(G23)</f>
        <v>0</v>
      </c>
    </row>
    <row r="23" spans="2:7" ht="12.75">
      <c r="B23" s="199" t="s">
        <v>4</v>
      </c>
      <c r="C23" s="200" t="s">
        <v>2</v>
      </c>
      <c r="D23" s="200" t="s">
        <v>31</v>
      </c>
      <c r="E23" s="194" t="s">
        <v>20</v>
      </c>
      <c r="F23" s="201" t="s">
        <v>419</v>
      </c>
      <c r="G23" s="100"/>
    </row>
    <row r="24" spans="2:7" ht="12.75">
      <c r="B24" s="192" t="s">
        <v>4</v>
      </c>
      <c r="C24" s="193" t="s">
        <v>2</v>
      </c>
      <c r="D24" s="193" t="s">
        <v>59</v>
      </c>
      <c r="E24" s="194"/>
      <c r="F24" s="195" t="s">
        <v>208</v>
      </c>
      <c r="G24" s="100"/>
    </row>
    <row r="25" spans="2:7" ht="12.75">
      <c r="B25" s="16" t="s">
        <v>4</v>
      </c>
      <c r="C25" s="17" t="s">
        <v>3</v>
      </c>
      <c r="D25" s="17"/>
      <c r="E25" s="170"/>
      <c r="F25" s="62" t="s">
        <v>420</v>
      </c>
      <c r="G25" s="106">
        <f>SUM(G26+G29+G30)</f>
        <v>0</v>
      </c>
    </row>
    <row r="26" spans="2:7" ht="12.75">
      <c r="B26" s="27" t="s">
        <v>4</v>
      </c>
      <c r="C26" s="28" t="s">
        <v>3</v>
      </c>
      <c r="D26" s="28" t="s">
        <v>20</v>
      </c>
      <c r="E26" s="38"/>
      <c r="F26" s="51" t="s">
        <v>421</v>
      </c>
      <c r="G26" s="108">
        <f>SUM(G27:G28)</f>
        <v>0</v>
      </c>
    </row>
    <row r="27" spans="2:7" ht="12.75">
      <c r="B27" s="199" t="s">
        <v>4</v>
      </c>
      <c r="C27" s="200" t="s">
        <v>3</v>
      </c>
      <c r="D27" s="200" t="s">
        <v>20</v>
      </c>
      <c r="E27" s="194" t="s">
        <v>20</v>
      </c>
      <c r="F27" s="201" t="s">
        <v>407</v>
      </c>
      <c r="G27" s="100"/>
    </row>
    <row r="28" spans="2:7" ht="12.75">
      <c r="B28" s="199" t="s">
        <v>4</v>
      </c>
      <c r="C28" s="200" t="s">
        <v>3</v>
      </c>
      <c r="D28" s="200" t="s">
        <v>20</v>
      </c>
      <c r="E28" s="194" t="s">
        <v>23</v>
      </c>
      <c r="F28" s="201" t="s">
        <v>408</v>
      </c>
      <c r="G28" s="100"/>
    </row>
    <row r="29" spans="2:7" ht="12.75">
      <c r="B29" s="192" t="s">
        <v>4</v>
      </c>
      <c r="C29" s="193" t="s">
        <v>3</v>
      </c>
      <c r="D29" s="193" t="s">
        <v>23</v>
      </c>
      <c r="E29" s="194"/>
      <c r="F29" s="195" t="s">
        <v>422</v>
      </c>
      <c r="G29" s="100"/>
    </row>
    <row r="30" spans="2:7" ht="12.75">
      <c r="B30" s="192" t="s">
        <v>4</v>
      </c>
      <c r="C30" s="193" t="s">
        <v>3</v>
      </c>
      <c r="D30" s="193" t="s">
        <v>59</v>
      </c>
      <c r="E30" s="194"/>
      <c r="F30" s="195" t="s">
        <v>247</v>
      </c>
      <c r="G30" s="100"/>
    </row>
    <row r="31" spans="2:7" ht="12.75">
      <c r="B31" s="188" t="s">
        <v>4</v>
      </c>
      <c r="C31" s="189" t="s">
        <v>4</v>
      </c>
      <c r="D31" s="189"/>
      <c r="E31" s="190"/>
      <c r="F31" s="203" t="s">
        <v>423</v>
      </c>
      <c r="G31" s="101"/>
    </row>
    <row r="32" spans="2:7" ht="12.75">
      <c r="B32" s="188" t="s">
        <v>4</v>
      </c>
      <c r="C32" s="189" t="s">
        <v>338</v>
      </c>
      <c r="D32" s="189"/>
      <c r="E32" s="190"/>
      <c r="F32" s="191" t="s">
        <v>424</v>
      </c>
      <c r="G32" s="101"/>
    </row>
    <row r="33" spans="2:7" ht="12.75">
      <c r="B33" s="196"/>
      <c r="C33" s="197"/>
      <c r="D33" s="197"/>
      <c r="E33" s="194"/>
      <c r="F33" s="198"/>
      <c r="G33" s="100"/>
    </row>
    <row r="34" spans="2:7" ht="12.75">
      <c r="B34" s="196"/>
      <c r="C34" s="197"/>
      <c r="D34" s="197"/>
      <c r="E34" s="194"/>
      <c r="F34" s="207"/>
      <c r="G34" s="100"/>
    </row>
    <row r="35" spans="2:7" ht="12.75">
      <c r="B35" s="11" t="s">
        <v>248</v>
      </c>
      <c r="C35" s="12"/>
      <c r="D35" s="12"/>
      <c r="E35" s="169"/>
      <c r="F35" s="155" t="s">
        <v>315</v>
      </c>
      <c r="G35" s="110">
        <f>SUM(G36+G37+G56+G57+G58+G59)</f>
        <v>0</v>
      </c>
    </row>
    <row r="36" spans="2:7" ht="12.75">
      <c r="B36" s="188" t="s">
        <v>248</v>
      </c>
      <c r="C36" s="189" t="s">
        <v>2</v>
      </c>
      <c r="D36" s="189"/>
      <c r="E36" s="190"/>
      <c r="F36" s="191" t="s">
        <v>425</v>
      </c>
      <c r="G36" s="101"/>
    </row>
    <row r="37" spans="2:7" ht="12.75">
      <c r="B37" s="16" t="s">
        <v>248</v>
      </c>
      <c r="C37" s="17" t="s">
        <v>4</v>
      </c>
      <c r="D37" s="17"/>
      <c r="E37" s="170"/>
      <c r="F37" s="62" t="s">
        <v>426</v>
      </c>
      <c r="G37" s="106">
        <f>SUM(G38+G41+G43+G46+G48+G50+G53+G54+G55)</f>
        <v>0</v>
      </c>
    </row>
    <row r="38" spans="2:7" ht="12.75">
      <c r="B38" s="120" t="s">
        <v>248</v>
      </c>
      <c r="C38" s="119" t="s">
        <v>4</v>
      </c>
      <c r="D38" s="119" t="s">
        <v>20</v>
      </c>
      <c r="E38" s="42"/>
      <c r="F38" s="179" t="s">
        <v>481</v>
      </c>
      <c r="G38" s="108">
        <f>SUM(G39:G40)</f>
        <v>0</v>
      </c>
    </row>
    <row r="39" spans="2:7" ht="12.75">
      <c r="B39" s="208" t="s">
        <v>248</v>
      </c>
      <c r="C39" s="209" t="s">
        <v>4</v>
      </c>
      <c r="D39" s="209" t="s">
        <v>20</v>
      </c>
      <c r="E39" s="202" t="s">
        <v>20</v>
      </c>
      <c r="F39" s="211" t="s">
        <v>482</v>
      </c>
      <c r="G39" s="100"/>
    </row>
    <row r="40" spans="2:7" ht="12.75">
      <c r="B40" s="208" t="s">
        <v>248</v>
      </c>
      <c r="C40" s="209" t="s">
        <v>4</v>
      </c>
      <c r="D40" s="209" t="s">
        <v>20</v>
      </c>
      <c r="E40" s="202" t="s">
        <v>23</v>
      </c>
      <c r="F40" s="211" t="s">
        <v>483</v>
      </c>
      <c r="G40" s="100"/>
    </row>
    <row r="41" spans="2:7" ht="12.75">
      <c r="B41" s="120" t="s">
        <v>427</v>
      </c>
      <c r="C41" s="119" t="s">
        <v>4</v>
      </c>
      <c r="D41" s="119" t="s">
        <v>23</v>
      </c>
      <c r="E41" s="42"/>
      <c r="F41" s="179" t="s">
        <v>485</v>
      </c>
      <c r="G41" s="108">
        <f>SUM(G42)</f>
        <v>0</v>
      </c>
    </row>
    <row r="42" spans="2:7" ht="12.75">
      <c r="B42" s="208" t="s">
        <v>427</v>
      </c>
      <c r="C42" s="209" t="s">
        <v>4</v>
      </c>
      <c r="D42" s="209" t="s">
        <v>23</v>
      </c>
      <c r="E42" s="202" t="s">
        <v>20</v>
      </c>
      <c r="F42" s="211" t="s">
        <v>484</v>
      </c>
      <c r="G42" s="100"/>
    </row>
    <row r="43" spans="2:7" ht="12.75">
      <c r="B43" s="120" t="s">
        <v>248</v>
      </c>
      <c r="C43" s="119" t="s">
        <v>4</v>
      </c>
      <c r="D43" s="119" t="s">
        <v>27</v>
      </c>
      <c r="E43" s="42"/>
      <c r="F43" s="179" t="s">
        <v>486</v>
      </c>
      <c r="G43" s="108">
        <f>SUM(G44:G45)</f>
        <v>0</v>
      </c>
    </row>
    <row r="44" spans="2:7" ht="12.75">
      <c r="B44" s="208" t="s">
        <v>248</v>
      </c>
      <c r="C44" s="209" t="s">
        <v>4</v>
      </c>
      <c r="D44" s="209" t="s">
        <v>27</v>
      </c>
      <c r="E44" s="202" t="s">
        <v>20</v>
      </c>
      <c r="F44" s="211" t="s">
        <v>487</v>
      </c>
      <c r="G44" s="100"/>
    </row>
    <row r="45" spans="2:7" ht="12.75">
      <c r="B45" s="208" t="s">
        <v>248</v>
      </c>
      <c r="C45" s="209" t="s">
        <v>4</v>
      </c>
      <c r="D45" s="209" t="s">
        <v>27</v>
      </c>
      <c r="E45" s="202" t="s">
        <v>23</v>
      </c>
      <c r="F45" s="211" t="s">
        <v>488</v>
      </c>
      <c r="G45" s="100"/>
    </row>
    <row r="46" spans="2:7" ht="12.75">
      <c r="B46" s="120" t="s">
        <v>248</v>
      </c>
      <c r="C46" s="119" t="s">
        <v>4</v>
      </c>
      <c r="D46" s="119" t="s">
        <v>31</v>
      </c>
      <c r="E46" s="42"/>
      <c r="F46" s="179" t="s">
        <v>489</v>
      </c>
      <c r="G46" s="108">
        <f>SUM(G47)</f>
        <v>0</v>
      </c>
    </row>
    <row r="47" spans="2:7" ht="12.75">
      <c r="B47" s="208" t="s">
        <v>248</v>
      </c>
      <c r="C47" s="209" t="s">
        <v>4</v>
      </c>
      <c r="D47" s="209" t="s">
        <v>31</v>
      </c>
      <c r="E47" s="202" t="s">
        <v>20</v>
      </c>
      <c r="F47" s="211" t="s">
        <v>490</v>
      </c>
      <c r="G47" s="100"/>
    </row>
    <row r="48" spans="2:7" ht="12.75">
      <c r="B48" s="120" t="s">
        <v>248</v>
      </c>
      <c r="C48" s="119" t="s">
        <v>4</v>
      </c>
      <c r="D48" s="119" t="s">
        <v>37</v>
      </c>
      <c r="E48" s="42"/>
      <c r="F48" s="179" t="s">
        <v>491</v>
      </c>
      <c r="G48" s="108">
        <f>SUM(G49)</f>
        <v>0</v>
      </c>
    </row>
    <row r="49" spans="2:7" ht="12.75">
      <c r="B49" s="208" t="s">
        <v>248</v>
      </c>
      <c r="C49" s="209" t="s">
        <v>4</v>
      </c>
      <c r="D49" s="209" t="s">
        <v>37</v>
      </c>
      <c r="E49" s="202" t="s">
        <v>20</v>
      </c>
      <c r="F49" s="211" t="s">
        <v>492</v>
      </c>
      <c r="G49" s="100"/>
    </row>
    <row r="50" spans="2:7" ht="12.75">
      <c r="B50" s="120" t="s">
        <v>248</v>
      </c>
      <c r="C50" s="119" t="s">
        <v>4</v>
      </c>
      <c r="D50" s="119" t="s">
        <v>39</v>
      </c>
      <c r="E50" s="42"/>
      <c r="F50" s="179" t="s">
        <v>493</v>
      </c>
      <c r="G50" s="108">
        <f>SUM(G51:G52)</f>
        <v>0</v>
      </c>
    </row>
    <row r="51" spans="2:7" ht="12.75">
      <c r="B51" s="208" t="s">
        <v>248</v>
      </c>
      <c r="C51" s="209" t="s">
        <v>4</v>
      </c>
      <c r="D51" s="209" t="s">
        <v>39</v>
      </c>
      <c r="E51" s="202" t="s">
        <v>20</v>
      </c>
      <c r="F51" s="211" t="s">
        <v>494</v>
      </c>
      <c r="G51" s="100"/>
    </row>
    <row r="52" spans="2:7" ht="12.75">
      <c r="B52" s="208" t="s">
        <v>248</v>
      </c>
      <c r="C52" s="209" t="s">
        <v>4</v>
      </c>
      <c r="D52" s="209" t="s">
        <v>39</v>
      </c>
      <c r="E52" s="202" t="s">
        <v>23</v>
      </c>
      <c r="F52" s="211" t="s">
        <v>495</v>
      </c>
      <c r="G52" s="100"/>
    </row>
    <row r="53" spans="2:7" ht="12.75">
      <c r="B53" s="208" t="s">
        <v>248</v>
      </c>
      <c r="C53" s="209" t="s">
        <v>4</v>
      </c>
      <c r="D53" s="209" t="s">
        <v>59</v>
      </c>
      <c r="E53" s="202"/>
      <c r="F53" s="210" t="s">
        <v>429</v>
      </c>
      <c r="G53" s="100"/>
    </row>
    <row r="54" spans="2:7" ht="12.75">
      <c r="B54" s="208" t="s">
        <v>248</v>
      </c>
      <c r="C54" s="209" t="s">
        <v>4</v>
      </c>
      <c r="D54" s="209" t="s">
        <v>496</v>
      </c>
      <c r="E54" s="202"/>
      <c r="F54" s="210" t="s">
        <v>428</v>
      </c>
      <c r="G54" s="100"/>
    </row>
    <row r="55" spans="2:7" ht="12.75">
      <c r="B55" s="208" t="s">
        <v>248</v>
      </c>
      <c r="C55" s="209" t="s">
        <v>4</v>
      </c>
      <c r="D55" s="209" t="s">
        <v>403</v>
      </c>
      <c r="E55" s="202"/>
      <c r="F55" s="210" t="s">
        <v>497</v>
      </c>
      <c r="G55" s="100"/>
    </row>
    <row r="56" spans="2:7" ht="12.75">
      <c r="B56" s="16" t="s">
        <v>248</v>
      </c>
      <c r="C56" s="17" t="s">
        <v>5</v>
      </c>
      <c r="D56" s="17"/>
      <c r="E56" s="19"/>
      <c r="F56" s="62" t="s">
        <v>532</v>
      </c>
      <c r="G56" s="231"/>
    </row>
    <row r="57" spans="2:7" ht="12.75">
      <c r="B57" s="16" t="s">
        <v>248</v>
      </c>
      <c r="C57" s="17" t="s">
        <v>248</v>
      </c>
      <c r="D57" s="17"/>
      <c r="E57" s="19"/>
      <c r="F57" s="62" t="s">
        <v>533</v>
      </c>
      <c r="G57" s="231"/>
    </row>
    <row r="58" spans="2:7" ht="12.75">
      <c r="B58" s="16" t="s">
        <v>248</v>
      </c>
      <c r="C58" s="17" t="s">
        <v>258</v>
      </c>
      <c r="D58" s="17"/>
      <c r="E58" s="19"/>
      <c r="F58" s="62" t="s">
        <v>534</v>
      </c>
      <c r="G58" s="231"/>
    </row>
    <row r="59" spans="2:7" ht="12.75">
      <c r="B59" s="16" t="s">
        <v>248</v>
      </c>
      <c r="C59" s="17" t="s">
        <v>267</v>
      </c>
      <c r="D59" s="17"/>
      <c r="E59" s="19"/>
      <c r="F59" s="62" t="s">
        <v>535</v>
      </c>
      <c r="G59" s="231"/>
    </row>
    <row r="60" spans="2:7" ht="12.75">
      <c r="B60" s="212"/>
      <c r="C60" s="213"/>
      <c r="D60" s="213"/>
      <c r="E60" s="194"/>
      <c r="F60" s="207"/>
      <c r="G60" s="100"/>
    </row>
    <row r="61" spans="2:7" ht="12.75">
      <c r="B61" s="11" t="s">
        <v>258</v>
      </c>
      <c r="C61" s="12"/>
      <c r="D61" s="12"/>
      <c r="E61" s="169"/>
      <c r="F61" s="155" t="s">
        <v>430</v>
      </c>
      <c r="G61" s="110">
        <f>SUM(G62:G66)</f>
        <v>0</v>
      </c>
    </row>
    <row r="62" spans="2:7" ht="12.75">
      <c r="B62" s="188" t="s">
        <v>258</v>
      </c>
      <c r="C62" s="189" t="s">
        <v>2</v>
      </c>
      <c r="D62" s="189"/>
      <c r="E62" s="190"/>
      <c r="F62" s="191" t="s">
        <v>431</v>
      </c>
      <c r="G62" s="101"/>
    </row>
    <row r="63" spans="2:7" ht="12.75">
      <c r="B63" s="188" t="s">
        <v>258</v>
      </c>
      <c r="C63" s="189" t="s">
        <v>3</v>
      </c>
      <c r="D63" s="189"/>
      <c r="E63" s="190"/>
      <c r="F63" s="191" t="s">
        <v>432</v>
      </c>
      <c r="G63" s="101"/>
    </row>
    <row r="64" spans="2:7" ht="12.75">
      <c r="B64" s="188" t="s">
        <v>258</v>
      </c>
      <c r="C64" s="189" t="s">
        <v>4</v>
      </c>
      <c r="D64" s="189"/>
      <c r="E64" s="190"/>
      <c r="F64" s="191" t="s">
        <v>433</v>
      </c>
      <c r="G64" s="101"/>
    </row>
    <row r="65" spans="2:7" ht="12.75">
      <c r="B65" s="188" t="s">
        <v>258</v>
      </c>
      <c r="C65" s="189" t="s">
        <v>5</v>
      </c>
      <c r="D65" s="189"/>
      <c r="E65" s="190"/>
      <c r="F65" s="191" t="s">
        <v>434</v>
      </c>
      <c r="G65" s="101"/>
    </row>
    <row r="66" spans="2:7" ht="12.75">
      <c r="B66" s="188" t="s">
        <v>258</v>
      </c>
      <c r="C66" s="189" t="s">
        <v>338</v>
      </c>
      <c r="D66" s="189"/>
      <c r="E66" s="190"/>
      <c r="F66" s="191" t="s">
        <v>435</v>
      </c>
      <c r="G66" s="101"/>
    </row>
    <row r="67" spans="2:7" ht="12.75">
      <c r="B67" s="212"/>
      <c r="C67" s="213"/>
      <c r="D67" s="213"/>
      <c r="E67" s="194"/>
      <c r="F67" s="207"/>
      <c r="G67" s="100"/>
    </row>
    <row r="68" spans="2:7" ht="12.75">
      <c r="B68" s="11" t="s">
        <v>267</v>
      </c>
      <c r="C68" s="12"/>
      <c r="D68" s="12"/>
      <c r="E68" s="169"/>
      <c r="F68" s="155" t="s">
        <v>436</v>
      </c>
      <c r="G68" s="110">
        <f>SUM(G69:G70)</f>
        <v>0</v>
      </c>
    </row>
    <row r="69" spans="2:7" ht="12.75">
      <c r="B69" s="188" t="s">
        <v>267</v>
      </c>
      <c r="C69" s="189" t="s">
        <v>2</v>
      </c>
      <c r="D69" s="189"/>
      <c r="E69" s="190"/>
      <c r="F69" s="191" t="s">
        <v>437</v>
      </c>
      <c r="G69" s="101"/>
    </row>
    <row r="70" spans="2:7" ht="12.75">
      <c r="B70" s="188" t="s">
        <v>267</v>
      </c>
      <c r="C70" s="189" t="s">
        <v>3</v>
      </c>
      <c r="D70" s="189"/>
      <c r="E70" s="190"/>
      <c r="F70" s="191" t="s">
        <v>438</v>
      </c>
      <c r="G70" s="101"/>
    </row>
    <row r="71" spans="2:7" ht="12.75">
      <c r="B71" s="196"/>
      <c r="C71" s="197"/>
      <c r="D71" s="197"/>
      <c r="E71" s="194"/>
      <c r="F71" s="198"/>
      <c r="G71" s="100"/>
    </row>
    <row r="72" spans="2:7" ht="12.75">
      <c r="B72" s="11" t="s">
        <v>272</v>
      </c>
      <c r="C72" s="12"/>
      <c r="D72" s="12"/>
      <c r="E72" s="169"/>
      <c r="F72" s="155" t="s">
        <v>439</v>
      </c>
      <c r="G72" s="110">
        <f>SUM(G73+G76+G85+G89+G92)</f>
        <v>0</v>
      </c>
    </row>
    <row r="73" spans="2:7" ht="12.75">
      <c r="B73" s="16" t="s">
        <v>272</v>
      </c>
      <c r="C73" s="17" t="s">
        <v>2</v>
      </c>
      <c r="D73" s="17"/>
      <c r="E73" s="170"/>
      <c r="F73" s="158" t="s">
        <v>440</v>
      </c>
      <c r="G73" s="106">
        <f>SUM(G74:G75)</f>
        <v>0</v>
      </c>
    </row>
    <row r="74" spans="2:7" ht="12.75">
      <c r="B74" s="192" t="s">
        <v>272</v>
      </c>
      <c r="C74" s="193" t="s">
        <v>2</v>
      </c>
      <c r="D74" s="193" t="s">
        <v>20</v>
      </c>
      <c r="E74" s="194"/>
      <c r="F74" s="195" t="s">
        <v>441</v>
      </c>
      <c r="G74" s="100"/>
    </row>
    <row r="75" spans="2:7" ht="12.75">
      <c r="B75" s="192" t="s">
        <v>272</v>
      </c>
      <c r="C75" s="193" t="s">
        <v>2</v>
      </c>
      <c r="D75" s="193" t="s">
        <v>23</v>
      </c>
      <c r="E75" s="194"/>
      <c r="F75" s="195" t="s">
        <v>442</v>
      </c>
      <c r="G75" s="100"/>
    </row>
    <row r="76" spans="2:7" ht="12.75">
      <c r="B76" s="16" t="s">
        <v>272</v>
      </c>
      <c r="C76" s="17" t="s">
        <v>3</v>
      </c>
      <c r="D76" s="17"/>
      <c r="E76" s="170"/>
      <c r="F76" s="62" t="s">
        <v>443</v>
      </c>
      <c r="G76" s="106">
        <f>SUM(G77:G84)</f>
        <v>0</v>
      </c>
    </row>
    <row r="77" spans="2:7" ht="12.75">
      <c r="B77" s="199" t="s">
        <v>272</v>
      </c>
      <c r="C77" s="200" t="s">
        <v>3</v>
      </c>
      <c r="D77" s="200" t="s">
        <v>20</v>
      </c>
      <c r="E77" s="194"/>
      <c r="F77" s="201" t="s">
        <v>444</v>
      </c>
      <c r="G77" s="100"/>
    </row>
    <row r="78" spans="2:7" ht="12.75">
      <c r="B78" s="199" t="s">
        <v>272</v>
      </c>
      <c r="C78" s="200" t="s">
        <v>3</v>
      </c>
      <c r="D78" s="200" t="s">
        <v>23</v>
      </c>
      <c r="E78" s="194"/>
      <c r="F78" s="201" t="s">
        <v>445</v>
      </c>
      <c r="G78" s="100"/>
    </row>
    <row r="79" spans="2:7" ht="12.75">
      <c r="B79" s="199" t="s">
        <v>272</v>
      </c>
      <c r="C79" s="200" t="s">
        <v>3</v>
      </c>
      <c r="D79" s="200" t="s">
        <v>27</v>
      </c>
      <c r="E79" s="194"/>
      <c r="F79" s="201" t="s">
        <v>446</v>
      </c>
      <c r="G79" s="100"/>
    </row>
    <row r="80" spans="2:7" ht="12.75">
      <c r="B80" s="208" t="s">
        <v>272</v>
      </c>
      <c r="C80" s="209" t="s">
        <v>3</v>
      </c>
      <c r="D80" s="209" t="s">
        <v>31</v>
      </c>
      <c r="E80" s="202"/>
      <c r="F80" s="211" t="s">
        <v>447</v>
      </c>
      <c r="G80" s="100"/>
    </row>
    <row r="81" spans="2:7" ht="12.75">
      <c r="B81" s="199" t="s">
        <v>272</v>
      </c>
      <c r="C81" s="200" t="s">
        <v>3</v>
      </c>
      <c r="D81" s="200" t="s">
        <v>37</v>
      </c>
      <c r="E81" s="194"/>
      <c r="F81" s="211" t="s">
        <v>448</v>
      </c>
      <c r="G81" s="100"/>
    </row>
    <row r="82" spans="2:7" ht="12.75">
      <c r="B82" s="199" t="s">
        <v>272</v>
      </c>
      <c r="C82" s="200" t="s">
        <v>3</v>
      </c>
      <c r="D82" s="200" t="s">
        <v>39</v>
      </c>
      <c r="E82" s="194"/>
      <c r="F82" s="211" t="s">
        <v>449</v>
      </c>
      <c r="G82" s="100"/>
    </row>
    <row r="83" spans="2:7" ht="12.75">
      <c r="B83" s="199" t="s">
        <v>272</v>
      </c>
      <c r="C83" s="200" t="s">
        <v>3</v>
      </c>
      <c r="D83" s="200" t="s">
        <v>41</v>
      </c>
      <c r="E83" s="194"/>
      <c r="F83" s="211" t="s">
        <v>450</v>
      </c>
      <c r="G83" s="100"/>
    </row>
    <row r="84" spans="2:7" ht="12.75">
      <c r="B84" s="199" t="s">
        <v>272</v>
      </c>
      <c r="C84" s="200" t="s">
        <v>3</v>
      </c>
      <c r="D84" s="200" t="s">
        <v>46</v>
      </c>
      <c r="E84" s="194"/>
      <c r="F84" s="201" t="s">
        <v>451</v>
      </c>
      <c r="G84" s="100"/>
    </row>
    <row r="85" spans="2:7" ht="18.75">
      <c r="B85" s="16" t="s">
        <v>272</v>
      </c>
      <c r="C85" s="17" t="s">
        <v>4</v>
      </c>
      <c r="D85" s="17"/>
      <c r="E85" s="170"/>
      <c r="F85" s="158" t="s">
        <v>452</v>
      </c>
      <c r="G85" s="106">
        <f>SUM(G86:G88)</f>
        <v>0</v>
      </c>
    </row>
    <row r="86" spans="2:7" ht="12.75">
      <c r="B86" s="192" t="s">
        <v>272</v>
      </c>
      <c r="C86" s="193" t="s">
        <v>4</v>
      </c>
      <c r="D86" s="193" t="s">
        <v>20</v>
      </c>
      <c r="E86" s="194"/>
      <c r="F86" s="195" t="s">
        <v>453</v>
      </c>
      <c r="G86" s="100"/>
    </row>
    <row r="87" spans="2:7" ht="12.75">
      <c r="B87" s="192" t="s">
        <v>272</v>
      </c>
      <c r="C87" s="193" t="s">
        <v>4</v>
      </c>
      <c r="D87" s="193" t="s">
        <v>23</v>
      </c>
      <c r="E87" s="194"/>
      <c r="F87" s="195" t="s">
        <v>454</v>
      </c>
      <c r="G87" s="100"/>
    </row>
    <row r="88" spans="2:7" ht="12.75">
      <c r="B88" s="192" t="s">
        <v>272</v>
      </c>
      <c r="C88" s="193" t="s">
        <v>4</v>
      </c>
      <c r="D88" s="193" t="s">
        <v>37</v>
      </c>
      <c r="E88" s="194"/>
      <c r="F88" s="195" t="s">
        <v>455</v>
      </c>
      <c r="G88" s="100"/>
    </row>
    <row r="89" spans="2:7" ht="12.75">
      <c r="B89" s="16" t="s">
        <v>272</v>
      </c>
      <c r="C89" s="17" t="s">
        <v>5</v>
      </c>
      <c r="D89" s="17"/>
      <c r="E89" s="170"/>
      <c r="F89" s="62" t="s">
        <v>456</v>
      </c>
      <c r="G89" s="106">
        <f>SUM(G90:G91)</f>
        <v>0</v>
      </c>
    </row>
    <row r="90" spans="2:7" ht="12.75">
      <c r="B90" s="209" t="s">
        <v>272</v>
      </c>
      <c r="C90" s="209" t="s">
        <v>5</v>
      </c>
      <c r="D90" s="209" t="s">
        <v>20</v>
      </c>
      <c r="E90" s="202"/>
      <c r="F90" s="211" t="s">
        <v>344</v>
      </c>
      <c r="G90" s="100"/>
    </row>
    <row r="91" spans="2:7" ht="12.75">
      <c r="B91" s="209" t="s">
        <v>272</v>
      </c>
      <c r="C91" s="209" t="s">
        <v>5</v>
      </c>
      <c r="D91" s="209" t="s">
        <v>59</v>
      </c>
      <c r="E91" s="202"/>
      <c r="F91" s="211" t="s">
        <v>457</v>
      </c>
      <c r="G91" s="100"/>
    </row>
    <row r="92" spans="2:7" ht="12.75">
      <c r="B92" s="16" t="s">
        <v>272</v>
      </c>
      <c r="C92" s="17" t="s">
        <v>338</v>
      </c>
      <c r="D92" s="17"/>
      <c r="E92" s="170"/>
      <c r="F92" s="62" t="s">
        <v>458</v>
      </c>
      <c r="G92" s="106">
        <f>SUM(G93:G94)</f>
        <v>0</v>
      </c>
    </row>
    <row r="93" spans="2:7" ht="12.75">
      <c r="B93" s="192" t="s">
        <v>272</v>
      </c>
      <c r="C93" s="193" t="s">
        <v>338</v>
      </c>
      <c r="D93" s="193" t="s">
        <v>20</v>
      </c>
      <c r="E93" s="194"/>
      <c r="F93" s="195" t="s">
        <v>459</v>
      </c>
      <c r="G93" s="100"/>
    </row>
    <row r="94" spans="2:7" ht="12.75">
      <c r="B94" s="192" t="s">
        <v>272</v>
      </c>
      <c r="C94" s="193" t="s">
        <v>338</v>
      </c>
      <c r="D94" s="193" t="s">
        <v>59</v>
      </c>
      <c r="E94" s="194"/>
      <c r="F94" s="195" t="s">
        <v>247</v>
      </c>
      <c r="G94" s="100"/>
    </row>
    <row r="95" spans="2:7" ht="12.75">
      <c r="B95" s="196"/>
      <c r="C95" s="197"/>
      <c r="D95" s="197"/>
      <c r="E95" s="194"/>
      <c r="F95" s="198"/>
      <c r="G95" s="100"/>
    </row>
    <row r="96" spans="2:7" ht="12.75">
      <c r="B96" s="196"/>
      <c r="C96" s="197"/>
      <c r="D96" s="197"/>
      <c r="E96" s="194"/>
      <c r="F96" s="198"/>
      <c r="G96" s="100"/>
    </row>
    <row r="97" spans="2:7" ht="12.75">
      <c r="B97" s="11" t="s">
        <v>294</v>
      </c>
      <c r="C97" s="12"/>
      <c r="D97" s="12"/>
      <c r="E97" s="169"/>
      <c r="F97" s="155" t="s">
        <v>460</v>
      </c>
      <c r="G97" s="110">
        <f>SUM(G98:G105)</f>
        <v>0</v>
      </c>
    </row>
    <row r="98" spans="2:7" ht="12.75">
      <c r="B98" s="16" t="s">
        <v>294</v>
      </c>
      <c r="C98" s="17" t="s">
        <v>2</v>
      </c>
      <c r="D98" s="17"/>
      <c r="E98" s="170"/>
      <c r="F98" s="62" t="s">
        <v>347</v>
      </c>
      <c r="G98" s="106"/>
    </row>
    <row r="99" spans="2:7" ht="12.75">
      <c r="B99" s="188" t="s">
        <v>294</v>
      </c>
      <c r="C99" s="189" t="s">
        <v>3</v>
      </c>
      <c r="D99" s="189"/>
      <c r="E99" s="190"/>
      <c r="F99" s="191" t="s">
        <v>348</v>
      </c>
      <c r="G99" s="101"/>
    </row>
    <row r="100" spans="2:7" ht="12.75">
      <c r="B100" s="188" t="s">
        <v>294</v>
      </c>
      <c r="C100" s="189" t="s">
        <v>4</v>
      </c>
      <c r="D100" s="189"/>
      <c r="E100" s="190"/>
      <c r="F100" s="191" t="s">
        <v>349</v>
      </c>
      <c r="G100" s="101"/>
    </row>
    <row r="101" spans="2:7" ht="12.75">
      <c r="B101" s="188" t="s">
        <v>294</v>
      </c>
      <c r="C101" s="189" t="s">
        <v>5</v>
      </c>
      <c r="D101" s="189"/>
      <c r="E101" s="190"/>
      <c r="F101" s="191" t="s">
        <v>350</v>
      </c>
      <c r="G101" s="101"/>
    </row>
    <row r="102" spans="2:7" ht="12.75">
      <c r="B102" s="188" t="s">
        <v>294</v>
      </c>
      <c r="C102" s="189" t="s">
        <v>248</v>
      </c>
      <c r="D102" s="189"/>
      <c r="E102" s="190"/>
      <c r="F102" s="191" t="s">
        <v>351</v>
      </c>
      <c r="G102" s="101"/>
    </row>
    <row r="103" spans="2:7" ht="12.75">
      <c r="B103" s="188" t="s">
        <v>294</v>
      </c>
      <c r="C103" s="189" t="s">
        <v>258</v>
      </c>
      <c r="D103" s="189"/>
      <c r="E103" s="190"/>
      <c r="F103" s="191" t="s">
        <v>354</v>
      </c>
      <c r="G103" s="101"/>
    </row>
    <row r="104" spans="2:7" ht="12.75">
      <c r="B104" s="188" t="s">
        <v>294</v>
      </c>
      <c r="C104" s="189" t="s">
        <v>267</v>
      </c>
      <c r="D104" s="189"/>
      <c r="E104" s="190"/>
      <c r="F104" s="191" t="s">
        <v>357</v>
      </c>
      <c r="G104" s="101"/>
    </row>
    <row r="105" spans="2:7" ht="12.75">
      <c r="B105" s="188" t="s">
        <v>294</v>
      </c>
      <c r="C105" s="189" t="s">
        <v>338</v>
      </c>
      <c r="D105" s="189"/>
      <c r="E105" s="190"/>
      <c r="F105" s="191" t="s">
        <v>360</v>
      </c>
      <c r="G105" s="101"/>
    </row>
    <row r="106" spans="2:7" ht="12.75">
      <c r="B106" s="212"/>
      <c r="C106" s="213"/>
      <c r="D106" s="213"/>
      <c r="E106" s="194"/>
      <c r="F106" s="207"/>
      <c r="G106" s="100"/>
    </row>
    <row r="107" spans="2:7" ht="12.75">
      <c r="B107" s="11" t="s">
        <v>300</v>
      </c>
      <c r="C107" s="12"/>
      <c r="D107" s="12"/>
      <c r="E107" s="169"/>
      <c r="F107" s="155" t="s">
        <v>461</v>
      </c>
      <c r="G107" s="110">
        <f>SUM(G108+G113+G114)</f>
        <v>0</v>
      </c>
    </row>
    <row r="108" spans="2:7" ht="12.75">
      <c r="B108" s="16" t="s">
        <v>300</v>
      </c>
      <c r="C108" s="17" t="s">
        <v>2</v>
      </c>
      <c r="D108" s="17"/>
      <c r="E108" s="170"/>
      <c r="F108" s="62" t="s">
        <v>462</v>
      </c>
      <c r="G108" s="106">
        <f>SUM(G109:G112)</f>
        <v>0</v>
      </c>
    </row>
    <row r="109" spans="2:7" ht="12.75">
      <c r="B109" s="214" t="s">
        <v>300</v>
      </c>
      <c r="C109" s="215" t="s">
        <v>2</v>
      </c>
      <c r="D109" s="193" t="s">
        <v>20</v>
      </c>
      <c r="E109" s="194"/>
      <c r="F109" s="195" t="s">
        <v>363</v>
      </c>
      <c r="G109" s="100"/>
    </row>
    <row r="110" spans="2:7" ht="12.75">
      <c r="B110" s="204" t="s">
        <v>300</v>
      </c>
      <c r="C110" s="216" t="s">
        <v>2</v>
      </c>
      <c r="D110" s="205" t="s">
        <v>27</v>
      </c>
      <c r="E110" s="202"/>
      <c r="F110" s="206" t="s">
        <v>365</v>
      </c>
      <c r="G110" s="100"/>
    </row>
    <row r="111" spans="2:7" ht="12.75">
      <c r="B111" s="214" t="s">
        <v>300</v>
      </c>
      <c r="C111" s="215" t="s">
        <v>2</v>
      </c>
      <c r="D111" s="193" t="s">
        <v>37</v>
      </c>
      <c r="E111" s="194"/>
      <c r="F111" s="195" t="s">
        <v>367</v>
      </c>
      <c r="G111" s="100"/>
    </row>
    <row r="112" spans="2:7" ht="12.75">
      <c r="B112" s="214" t="s">
        <v>300</v>
      </c>
      <c r="C112" s="215" t="s">
        <v>2</v>
      </c>
      <c r="D112" s="193" t="s">
        <v>59</v>
      </c>
      <c r="E112" s="194"/>
      <c r="F112" s="195" t="s">
        <v>247</v>
      </c>
      <c r="G112" s="100"/>
    </row>
    <row r="113" spans="2:7" ht="12.75">
      <c r="B113" s="188" t="s">
        <v>300</v>
      </c>
      <c r="C113" s="189" t="s">
        <v>3</v>
      </c>
      <c r="D113" s="189"/>
      <c r="E113" s="190"/>
      <c r="F113" s="203" t="s">
        <v>463</v>
      </c>
      <c r="G113" s="101"/>
    </row>
    <row r="114" spans="2:7" ht="12.75">
      <c r="B114" s="188" t="s">
        <v>300</v>
      </c>
      <c r="C114" s="189" t="s">
        <v>338</v>
      </c>
      <c r="D114" s="189"/>
      <c r="E114" s="190"/>
      <c r="F114" s="191" t="s">
        <v>370</v>
      </c>
      <c r="G114" s="101"/>
    </row>
    <row r="115" spans="2:7" ht="12.75">
      <c r="B115" s="196"/>
      <c r="C115" s="197"/>
      <c r="D115" s="197"/>
      <c r="E115" s="194"/>
      <c r="F115" s="198"/>
      <c r="G115" s="100"/>
    </row>
    <row r="116" spans="2:7" ht="12.75">
      <c r="B116" s="11" t="s">
        <v>464</v>
      </c>
      <c r="C116" s="12"/>
      <c r="D116" s="12"/>
      <c r="E116" s="169"/>
      <c r="F116" s="155" t="s">
        <v>465</v>
      </c>
      <c r="G116" s="110">
        <f>SUM(G117:G121)</f>
        <v>0</v>
      </c>
    </row>
    <row r="117" spans="2:7" ht="12.75">
      <c r="B117" s="188" t="s">
        <v>464</v>
      </c>
      <c r="C117" s="189" t="s">
        <v>3</v>
      </c>
      <c r="D117" s="189"/>
      <c r="E117" s="190"/>
      <c r="F117" s="191" t="s">
        <v>385</v>
      </c>
      <c r="G117" s="101"/>
    </row>
    <row r="118" spans="2:7" ht="12.75">
      <c r="B118" s="188" t="s">
        <v>464</v>
      </c>
      <c r="C118" s="189" t="s">
        <v>258</v>
      </c>
      <c r="D118" s="189"/>
      <c r="E118" s="190"/>
      <c r="F118" s="191" t="s">
        <v>386</v>
      </c>
      <c r="G118" s="101"/>
    </row>
    <row r="119" spans="2:7" ht="12.75">
      <c r="B119" s="188" t="s">
        <v>464</v>
      </c>
      <c r="C119" s="189" t="s">
        <v>267</v>
      </c>
      <c r="D119" s="189"/>
      <c r="E119" s="190"/>
      <c r="F119" s="191" t="s">
        <v>387</v>
      </c>
      <c r="G119" s="101"/>
    </row>
    <row r="120" spans="2:7" ht="12.75">
      <c r="B120" s="188" t="s">
        <v>464</v>
      </c>
      <c r="C120" s="189" t="s">
        <v>285</v>
      </c>
      <c r="D120" s="189"/>
      <c r="E120" s="190"/>
      <c r="F120" s="191" t="s">
        <v>388</v>
      </c>
      <c r="G120" s="101"/>
    </row>
    <row r="121" spans="2:7" ht="12.75">
      <c r="B121" s="188" t="s">
        <v>464</v>
      </c>
      <c r="C121" s="189" t="s">
        <v>294</v>
      </c>
      <c r="D121" s="189"/>
      <c r="E121" s="190"/>
      <c r="F121" s="191" t="s">
        <v>466</v>
      </c>
      <c r="G121" s="101"/>
    </row>
    <row r="122" spans="2:7" ht="12.75">
      <c r="B122" s="196"/>
      <c r="C122" s="213"/>
      <c r="D122" s="213"/>
      <c r="E122" s="194"/>
      <c r="F122" s="207"/>
      <c r="G122" s="100"/>
    </row>
    <row r="123" spans="2:7" ht="12.75">
      <c r="B123" s="11" t="s">
        <v>467</v>
      </c>
      <c r="C123" s="12"/>
      <c r="D123" s="12"/>
      <c r="E123" s="169"/>
      <c r="F123" s="155" t="s">
        <v>468</v>
      </c>
      <c r="G123" s="110">
        <f>SUM(G124+G127)</f>
        <v>0</v>
      </c>
    </row>
    <row r="124" spans="2:7" ht="12.75">
      <c r="B124" s="16" t="s">
        <v>467</v>
      </c>
      <c r="C124" s="17" t="s">
        <v>2</v>
      </c>
      <c r="D124" s="17"/>
      <c r="E124" s="170"/>
      <c r="F124" s="62" t="s">
        <v>425</v>
      </c>
      <c r="G124" s="106">
        <f>SUM(G125:G126)</f>
        <v>0</v>
      </c>
    </row>
    <row r="125" spans="2:7" ht="12.75">
      <c r="B125" s="208" t="s">
        <v>467</v>
      </c>
      <c r="C125" s="209" t="s">
        <v>2</v>
      </c>
      <c r="D125" s="209" t="s">
        <v>20</v>
      </c>
      <c r="E125" s="202"/>
      <c r="F125" s="211" t="s">
        <v>498</v>
      </c>
      <c r="G125" s="109"/>
    </row>
    <row r="126" spans="2:7" ht="12.75">
      <c r="B126" s="208" t="s">
        <v>467</v>
      </c>
      <c r="C126" s="209" t="s">
        <v>2</v>
      </c>
      <c r="D126" s="209" t="s">
        <v>59</v>
      </c>
      <c r="E126" s="202"/>
      <c r="F126" s="211" t="s">
        <v>208</v>
      </c>
      <c r="G126" s="109"/>
    </row>
    <row r="127" spans="2:7" ht="12.75">
      <c r="B127" s="16" t="s">
        <v>467</v>
      </c>
      <c r="C127" s="17" t="s">
        <v>4</v>
      </c>
      <c r="D127" s="17"/>
      <c r="E127" s="170"/>
      <c r="F127" s="62" t="s">
        <v>426</v>
      </c>
      <c r="G127" s="106">
        <f>SUM(G128+G130+G133+G136+G138+G140)</f>
        <v>0</v>
      </c>
    </row>
    <row r="128" spans="2:7" ht="12.75">
      <c r="B128" s="40" t="s">
        <v>467</v>
      </c>
      <c r="C128" s="119" t="s">
        <v>4</v>
      </c>
      <c r="D128" s="119" t="s">
        <v>20</v>
      </c>
      <c r="E128" s="38"/>
      <c r="F128" s="179" t="s">
        <v>481</v>
      </c>
      <c r="G128" s="108">
        <f>SUM(G129)</f>
        <v>0</v>
      </c>
    </row>
    <row r="129" spans="2:7" ht="12.75">
      <c r="B129" s="199" t="s">
        <v>467</v>
      </c>
      <c r="C129" s="209" t="s">
        <v>4</v>
      </c>
      <c r="D129" s="209" t="s">
        <v>20</v>
      </c>
      <c r="E129" s="194" t="s">
        <v>20</v>
      </c>
      <c r="F129" s="211" t="s">
        <v>483</v>
      </c>
      <c r="G129" s="100"/>
    </row>
    <row r="130" spans="2:7" ht="12.75">
      <c r="B130" s="40" t="s">
        <v>467</v>
      </c>
      <c r="C130" s="119" t="s">
        <v>4</v>
      </c>
      <c r="D130" s="119" t="s">
        <v>23</v>
      </c>
      <c r="E130" s="42"/>
      <c r="F130" s="179" t="s">
        <v>485</v>
      </c>
      <c r="G130" s="108">
        <f>SUM(G131:G132)</f>
        <v>0</v>
      </c>
    </row>
    <row r="131" spans="2:7" ht="12.75">
      <c r="B131" s="199" t="s">
        <v>467</v>
      </c>
      <c r="C131" s="209" t="s">
        <v>4</v>
      </c>
      <c r="D131" s="209" t="s">
        <v>23</v>
      </c>
      <c r="E131" s="202" t="s">
        <v>20</v>
      </c>
      <c r="F131" s="211" t="s">
        <v>499</v>
      </c>
      <c r="G131" s="100"/>
    </row>
    <row r="132" spans="2:7" ht="12.75">
      <c r="B132" s="199" t="s">
        <v>467</v>
      </c>
      <c r="C132" s="209" t="s">
        <v>4</v>
      </c>
      <c r="D132" s="209" t="s">
        <v>23</v>
      </c>
      <c r="E132" s="202" t="s">
        <v>23</v>
      </c>
      <c r="F132" s="211" t="s">
        <v>500</v>
      </c>
      <c r="G132" s="100"/>
    </row>
    <row r="133" spans="2:7" ht="12.75">
      <c r="B133" s="40" t="s">
        <v>467</v>
      </c>
      <c r="C133" s="119" t="s">
        <v>4</v>
      </c>
      <c r="D133" s="119" t="s">
        <v>27</v>
      </c>
      <c r="E133" s="42"/>
      <c r="F133" s="179" t="s">
        <v>501</v>
      </c>
      <c r="G133" s="108">
        <f>SUM(G134:G135)</f>
        <v>0</v>
      </c>
    </row>
    <row r="134" spans="2:7" ht="12.75">
      <c r="B134" s="199" t="s">
        <v>467</v>
      </c>
      <c r="C134" s="209" t="s">
        <v>4</v>
      </c>
      <c r="D134" s="209" t="s">
        <v>27</v>
      </c>
      <c r="E134" s="202" t="s">
        <v>20</v>
      </c>
      <c r="F134" s="211" t="s">
        <v>500</v>
      </c>
      <c r="G134" s="100"/>
    </row>
    <row r="135" spans="2:7" ht="12.75">
      <c r="B135" s="199" t="s">
        <v>467</v>
      </c>
      <c r="C135" s="209" t="s">
        <v>4</v>
      </c>
      <c r="D135" s="209" t="s">
        <v>27</v>
      </c>
      <c r="E135" s="202" t="s">
        <v>23</v>
      </c>
      <c r="F135" s="211" t="s">
        <v>502</v>
      </c>
      <c r="G135" s="100"/>
    </row>
    <row r="136" spans="2:7" ht="12.75">
      <c r="B136" s="40" t="s">
        <v>467</v>
      </c>
      <c r="C136" s="119" t="s">
        <v>4</v>
      </c>
      <c r="D136" s="119" t="s">
        <v>31</v>
      </c>
      <c r="E136" s="42"/>
      <c r="F136" s="179" t="s">
        <v>486</v>
      </c>
      <c r="G136" s="108">
        <f>SUM(G137)</f>
        <v>0</v>
      </c>
    </row>
    <row r="137" spans="2:7" ht="12.75">
      <c r="B137" s="199" t="s">
        <v>467</v>
      </c>
      <c r="C137" s="209" t="s">
        <v>4</v>
      </c>
      <c r="D137" s="209" t="s">
        <v>31</v>
      </c>
      <c r="E137" s="202" t="s">
        <v>20</v>
      </c>
      <c r="F137" s="211" t="s">
        <v>488</v>
      </c>
      <c r="G137" s="100"/>
    </row>
    <row r="138" spans="2:7" ht="12.75">
      <c r="B138" s="40" t="s">
        <v>467</v>
      </c>
      <c r="C138" s="119" t="s">
        <v>4</v>
      </c>
      <c r="D138" s="119" t="s">
        <v>37</v>
      </c>
      <c r="E138" s="42"/>
      <c r="F138" s="179" t="s">
        <v>503</v>
      </c>
      <c r="G138" s="108">
        <f>SUM(G139)</f>
        <v>0</v>
      </c>
    </row>
    <row r="139" spans="2:7" ht="12.75">
      <c r="B139" s="199" t="s">
        <v>467</v>
      </c>
      <c r="C139" s="209" t="s">
        <v>4</v>
      </c>
      <c r="D139" s="209" t="s">
        <v>37</v>
      </c>
      <c r="E139" s="202" t="s">
        <v>20</v>
      </c>
      <c r="F139" s="211" t="s">
        <v>504</v>
      </c>
      <c r="G139" s="100"/>
    </row>
    <row r="140" spans="2:7" ht="12.75">
      <c r="B140" s="199" t="s">
        <v>467</v>
      </c>
      <c r="C140" s="209" t="s">
        <v>4</v>
      </c>
      <c r="D140" s="209" t="s">
        <v>59</v>
      </c>
      <c r="E140" s="202"/>
      <c r="F140" s="210" t="s">
        <v>429</v>
      </c>
      <c r="G140" s="100"/>
    </row>
    <row r="141" spans="2:7" ht="12.75">
      <c r="B141" s="196"/>
      <c r="C141" s="197"/>
      <c r="D141" s="197"/>
      <c r="E141" s="194"/>
      <c r="F141" s="198"/>
      <c r="G141" s="100"/>
    </row>
    <row r="142" spans="2:7" ht="12.75">
      <c r="B142" s="11" t="s">
        <v>469</v>
      </c>
      <c r="C142" s="12"/>
      <c r="D142" s="12"/>
      <c r="E142" s="169"/>
      <c r="F142" s="155" t="s">
        <v>470</v>
      </c>
      <c r="G142" s="110">
        <f>SUM(G143)</f>
        <v>0</v>
      </c>
    </row>
    <row r="143" spans="2:7" ht="12.75">
      <c r="B143" s="16" t="s">
        <v>469</v>
      </c>
      <c r="C143" s="17" t="s">
        <v>2</v>
      </c>
      <c r="D143" s="17"/>
      <c r="E143" s="170"/>
      <c r="F143" s="62" t="s">
        <v>471</v>
      </c>
      <c r="G143" s="106">
        <f>SUM(G144:G145)</f>
        <v>0</v>
      </c>
    </row>
    <row r="144" spans="2:7" ht="12.75">
      <c r="B144" s="192" t="s">
        <v>469</v>
      </c>
      <c r="C144" s="193" t="s">
        <v>2</v>
      </c>
      <c r="D144" s="193" t="s">
        <v>23</v>
      </c>
      <c r="E144" s="194"/>
      <c r="F144" s="195" t="s">
        <v>394</v>
      </c>
      <c r="G144" s="100"/>
    </row>
    <row r="145" spans="2:7" ht="12.75">
      <c r="B145" s="192" t="s">
        <v>469</v>
      </c>
      <c r="C145" s="193" t="s">
        <v>2</v>
      </c>
      <c r="D145" s="193" t="s">
        <v>27</v>
      </c>
      <c r="E145" s="194"/>
      <c r="F145" s="195" t="s">
        <v>395</v>
      </c>
      <c r="G145" s="100"/>
    </row>
    <row r="146" spans="2:7" ht="12.75">
      <c r="B146" s="214"/>
      <c r="C146" s="193"/>
      <c r="D146" s="193"/>
      <c r="E146" s="194"/>
      <c r="F146" s="195"/>
      <c r="G146" s="100"/>
    </row>
    <row r="147" spans="2:7" ht="12.75">
      <c r="B147" s="184" t="s">
        <v>472</v>
      </c>
      <c r="C147" s="185"/>
      <c r="D147" s="185"/>
      <c r="E147" s="186"/>
      <c r="F147" s="187" t="s">
        <v>473</v>
      </c>
      <c r="G147" s="102"/>
    </row>
    <row r="148" spans="2:7" ht="12.75">
      <c r="B148" s="214"/>
      <c r="C148" s="215"/>
      <c r="D148" s="215"/>
      <c r="E148" s="194"/>
      <c r="F148" s="217"/>
      <c r="G148" s="100"/>
    </row>
    <row r="149" spans="2:7" ht="12.75">
      <c r="B149" s="159"/>
      <c r="C149" s="160"/>
      <c r="D149" s="160"/>
      <c r="E149" s="171"/>
      <c r="F149" s="92" t="s">
        <v>474</v>
      </c>
      <c r="G149" s="111">
        <f>SUM(+G7+G35+G61+G68+G72+G97+G107+G116+G123+G142+G147)</f>
        <v>0</v>
      </c>
    </row>
    <row r="150" spans="2:7" ht="13.5" thickBot="1">
      <c r="B150" s="218"/>
      <c r="C150" s="219"/>
      <c r="D150" s="219"/>
      <c r="E150" s="220"/>
      <c r="F150" s="221"/>
      <c r="G150" s="222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" footer="0.3937007874015748"/>
  <pageSetup horizontalDpi="600" verticalDpi="600" orientation="portrait" r:id="rId1"/>
  <headerFooter alignWithMargins="0">
    <oddHeader>&amp;LCEMENTERIO - INGRESOS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354">
      <selection activeCell="D383" sqref="D383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44" customFormat="1" ht="12.75" customHeight="1">
      <c r="B1" s="503" t="s">
        <v>476</v>
      </c>
      <c r="C1" s="503"/>
      <c r="D1" s="503"/>
      <c r="E1" s="503"/>
      <c r="F1" s="503"/>
      <c r="G1" s="503"/>
      <c r="H1" s="503"/>
    </row>
    <row r="2" s="162" customFormat="1" ht="12.75" customHeight="1">
      <c r="G2" s="163"/>
    </row>
    <row r="3" spans="6:7" s="162" customFormat="1" ht="12.75" customHeight="1">
      <c r="F3" s="162" t="s">
        <v>0</v>
      </c>
      <c r="G3" s="163" t="s">
        <v>475</v>
      </c>
    </row>
    <row r="4" s="162" customFormat="1" ht="12.75" customHeight="1" thickBot="1">
      <c r="G4" s="164"/>
    </row>
    <row r="5" spans="2:8" ht="66.75" thickBot="1">
      <c r="B5" s="103" t="s">
        <v>6</v>
      </c>
      <c r="C5" s="103" t="s">
        <v>7</v>
      </c>
      <c r="D5" s="103" t="s">
        <v>8</v>
      </c>
      <c r="E5" s="103" t="s">
        <v>9</v>
      </c>
      <c r="F5" s="103" t="s">
        <v>10</v>
      </c>
      <c r="G5" s="104" t="s">
        <v>1</v>
      </c>
      <c r="H5" s="181" t="s">
        <v>16</v>
      </c>
    </row>
    <row r="6" spans="2:8" ht="12.75">
      <c r="B6" s="3"/>
      <c r="C6" s="4"/>
      <c r="D6" s="5"/>
      <c r="E6" s="4"/>
      <c r="F6" s="6"/>
      <c r="G6" s="7"/>
      <c r="H6" s="182"/>
    </row>
    <row r="7" spans="2:8" ht="12.75">
      <c r="B7" s="11" t="s">
        <v>17</v>
      </c>
      <c r="C7" s="12"/>
      <c r="D7" s="13"/>
      <c r="E7" s="12"/>
      <c r="F7" s="14"/>
      <c r="G7" s="15" t="s">
        <v>18</v>
      </c>
      <c r="H7" s="110">
        <f>SUM(H8+H136+H251+H262)</f>
        <v>0</v>
      </c>
    </row>
    <row r="8" spans="2:8" ht="12.75">
      <c r="B8" s="16" t="s">
        <v>17</v>
      </c>
      <c r="C8" s="17" t="s">
        <v>2</v>
      </c>
      <c r="D8" s="18"/>
      <c r="E8" s="17"/>
      <c r="F8" s="19"/>
      <c r="G8" s="20" t="s">
        <v>19</v>
      </c>
      <c r="H8" s="106">
        <f>SUM(H9+H102+H106+H120+H128)</f>
        <v>0</v>
      </c>
    </row>
    <row r="9" spans="2:8" ht="12.75">
      <c r="B9" s="21" t="s">
        <v>17</v>
      </c>
      <c r="C9" s="22" t="s">
        <v>2</v>
      </c>
      <c r="D9" s="23" t="s">
        <v>20</v>
      </c>
      <c r="E9" s="22"/>
      <c r="F9" s="24"/>
      <c r="G9" s="25" t="s">
        <v>21</v>
      </c>
      <c r="H9" s="107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27" t="s">
        <v>17</v>
      </c>
      <c r="C10" s="28" t="s">
        <v>2</v>
      </c>
      <c r="D10" s="29" t="s">
        <v>20</v>
      </c>
      <c r="E10" s="28" t="s">
        <v>20</v>
      </c>
      <c r="F10" s="30"/>
      <c r="G10" s="31" t="s">
        <v>22</v>
      </c>
      <c r="H10" s="108"/>
    </row>
    <row r="11" spans="2:8" ht="12.75">
      <c r="B11" s="27" t="s">
        <v>17</v>
      </c>
      <c r="C11" s="28" t="s">
        <v>2</v>
      </c>
      <c r="D11" s="29" t="s">
        <v>20</v>
      </c>
      <c r="E11" s="28" t="s">
        <v>23</v>
      </c>
      <c r="F11" s="30"/>
      <c r="G11" s="31" t="s">
        <v>24</v>
      </c>
      <c r="H11" s="108">
        <v>0</v>
      </c>
    </row>
    <row r="12" spans="2:8" ht="12.75">
      <c r="B12" s="40" t="s">
        <v>17</v>
      </c>
      <c r="C12" s="41" t="s">
        <v>2</v>
      </c>
      <c r="D12" s="39" t="s">
        <v>20</v>
      </c>
      <c r="E12" s="41" t="s">
        <v>23</v>
      </c>
      <c r="F12" s="38" t="s">
        <v>20</v>
      </c>
      <c r="G12" s="138" t="s">
        <v>25</v>
      </c>
      <c r="H12" s="108"/>
    </row>
    <row r="13" spans="2:8" ht="12.75">
      <c r="B13" s="40" t="s">
        <v>17</v>
      </c>
      <c r="C13" s="41" t="s">
        <v>2</v>
      </c>
      <c r="D13" s="39" t="s">
        <v>20</v>
      </c>
      <c r="E13" s="41" t="s">
        <v>23</v>
      </c>
      <c r="F13" s="38" t="s">
        <v>23</v>
      </c>
      <c r="G13" s="138" t="s">
        <v>26</v>
      </c>
      <c r="H13" s="108"/>
    </row>
    <row r="14" spans="2:8" ht="12.75">
      <c r="B14" s="40" t="s">
        <v>17</v>
      </c>
      <c r="C14" s="41" t="s">
        <v>2</v>
      </c>
      <c r="D14" s="39" t="s">
        <v>20</v>
      </c>
      <c r="E14" s="41" t="s">
        <v>23</v>
      </c>
      <c r="F14" s="38" t="s">
        <v>27</v>
      </c>
      <c r="G14" s="138" t="s">
        <v>28</v>
      </c>
      <c r="H14" s="108"/>
    </row>
    <row r="15" spans="2:8" ht="12.75">
      <c r="B15" s="27" t="s">
        <v>17</v>
      </c>
      <c r="C15" s="28" t="s">
        <v>2</v>
      </c>
      <c r="D15" s="29" t="s">
        <v>20</v>
      </c>
      <c r="E15" s="28" t="s">
        <v>27</v>
      </c>
      <c r="F15" s="30"/>
      <c r="G15" s="31" t="s">
        <v>29</v>
      </c>
      <c r="H15" s="108">
        <f>SUM(H16)</f>
        <v>0</v>
      </c>
    </row>
    <row r="16" spans="2:8" ht="12.75">
      <c r="B16" s="40" t="s">
        <v>17</v>
      </c>
      <c r="C16" s="41" t="s">
        <v>2</v>
      </c>
      <c r="D16" s="39" t="s">
        <v>20</v>
      </c>
      <c r="E16" s="41" t="s">
        <v>27</v>
      </c>
      <c r="F16" s="38" t="s">
        <v>20</v>
      </c>
      <c r="G16" s="138" t="s">
        <v>30</v>
      </c>
      <c r="H16" s="108"/>
    </row>
    <row r="17" spans="2:8" ht="12.75">
      <c r="B17" s="27" t="s">
        <v>17</v>
      </c>
      <c r="C17" s="28" t="s">
        <v>2</v>
      </c>
      <c r="D17" s="29" t="s">
        <v>20</v>
      </c>
      <c r="E17" s="28" t="s">
        <v>31</v>
      </c>
      <c r="F17" s="30"/>
      <c r="G17" s="31" t="s">
        <v>32</v>
      </c>
      <c r="H17" s="108">
        <f>SUM(H18:H21)</f>
        <v>0</v>
      </c>
    </row>
    <row r="18" spans="2:8" ht="12.75">
      <c r="B18" s="40" t="s">
        <v>17</v>
      </c>
      <c r="C18" s="41" t="s">
        <v>2</v>
      </c>
      <c r="D18" s="39" t="s">
        <v>20</v>
      </c>
      <c r="E18" s="41" t="s">
        <v>31</v>
      </c>
      <c r="F18" s="38" t="s">
        <v>20</v>
      </c>
      <c r="G18" s="138" t="s">
        <v>33</v>
      </c>
      <c r="H18" s="108"/>
    </row>
    <row r="19" spans="2:8" ht="12.75">
      <c r="B19" s="40" t="s">
        <v>17</v>
      </c>
      <c r="C19" s="41" t="s">
        <v>2</v>
      </c>
      <c r="D19" s="39" t="s">
        <v>20</v>
      </c>
      <c r="E19" s="41" t="s">
        <v>31</v>
      </c>
      <c r="F19" s="38" t="s">
        <v>23</v>
      </c>
      <c r="G19" s="138" t="s">
        <v>34</v>
      </c>
      <c r="H19" s="108"/>
    </row>
    <row r="20" spans="2:8" ht="12.75">
      <c r="B20" s="40" t="s">
        <v>17</v>
      </c>
      <c r="C20" s="41" t="s">
        <v>2</v>
      </c>
      <c r="D20" s="39" t="s">
        <v>20</v>
      </c>
      <c r="E20" s="41" t="s">
        <v>31</v>
      </c>
      <c r="F20" s="38" t="s">
        <v>27</v>
      </c>
      <c r="G20" s="138" t="s">
        <v>35</v>
      </c>
      <c r="H20" s="108"/>
    </row>
    <row r="21" spans="2:8" ht="12.75">
      <c r="B21" s="40" t="s">
        <v>17</v>
      </c>
      <c r="C21" s="41" t="s">
        <v>2</v>
      </c>
      <c r="D21" s="39" t="s">
        <v>20</v>
      </c>
      <c r="E21" s="41" t="s">
        <v>31</v>
      </c>
      <c r="F21" s="38" t="s">
        <v>31</v>
      </c>
      <c r="G21" s="138" t="s">
        <v>36</v>
      </c>
      <c r="H21" s="108"/>
    </row>
    <row r="22" spans="2:8" ht="12.75">
      <c r="B22" s="27" t="s">
        <v>17</v>
      </c>
      <c r="C22" s="28" t="s">
        <v>2</v>
      </c>
      <c r="D22" s="29" t="s">
        <v>20</v>
      </c>
      <c r="E22" s="28" t="s">
        <v>37</v>
      </c>
      <c r="F22" s="38"/>
      <c r="G22" s="46" t="s">
        <v>38</v>
      </c>
      <c r="H22" s="108"/>
    </row>
    <row r="23" spans="2:8" ht="12.75">
      <c r="B23" s="27" t="s">
        <v>17</v>
      </c>
      <c r="C23" s="28" t="s">
        <v>2</v>
      </c>
      <c r="D23" s="29" t="s">
        <v>20</v>
      </c>
      <c r="E23" s="28" t="s">
        <v>39</v>
      </c>
      <c r="F23" s="30"/>
      <c r="G23" s="31" t="s">
        <v>40</v>
      </c>
      <c r="H23" s="108"/>
    </row>
    <row r="24" spans="2:8" ht="12.75">
      <c r="B24" s="27" t="s">
        <v>17</v>
      </c>
      <c r="C24" s="28" t="s">
        <v>2</v>
      </c>
      <c r="D24" s="29" t="s">
        <v>20</v>
      </c>
      <c r="E24" s="28" t="s">
        <v>41</v>
      </c>
      <c r="F24" s="30"/>
      <c r="G24" s="31" t="s">
        <v>42</v>
      </c>
      <c r="H24" s="108">
        <f>SUM(H25:H27)</f>
        <v>0</v>
      </c>
    </row>
    <row r="25" spans="2:8" ht="12.75">
      <c r="B25" s="40" t="s">
        <v>17</v>
      </c>
      <c r="C25" s="41" t="s">
        <v>2</v>
      </c>
      <c r="D25" s="39" t="s">
        <v>20</v>
      </c>
      <c r="E25" s="41" t="s">
        <v>41</v>
      </c>
      <c r="F25" s="38" t="s">
        <v>20</v>
      </c>
      <c r="G25" s="138" t="s">
        <v>43</v>
      </c>
      <c r="H25" s="108"/>
    </row>
    <row r="26" spans="2:8" ht="12.75">
      <c r="B26" s="40" t="s">
        <v>17</v>
      </c>
      <c r="C26" s="41" t="s">
        <v>2</v>
      </c>
      <c r="D26" s="39" t="s">
        <v>20</v>
      </c>
      <c r="E26" s="41" t="s">
        <v>41</v>
      </c>
      <c r="F26" s="38" t="s">
        <v>23</v>
      </c>
      <c r="G26" s="138" t="s">
        <v>44</v>
      </c>
      <c r="H26" s="108"/>
    </row>
    <row r="27" spans="2:8" ht="12.75">
      <c r="B27" s="40" t="s">
        <v>17</v>
      </c>
      <c r="C27" s="41" t="s">
        <v>2</v>
      </c>
      <c r="D27" s="39" t="s">
        <v>20</v>
      </c>
      <c r="E27" s="41" t="s">
        <v>41</v>
      </c>
      <c r="F27" s="38" t="s">
        <v>27</v>
      </c>
      <c r="G27" s="138" t="s">
        <v>45</v>
      </c>
      <c r="H27" s="108"/>
    </row>
    <row r="28" spans="2:8" ht="12.75">
      <c r="B28" s="27" t="s">
        <v>17</v>
      </c>
      <c r="C28" s="28" t="s">
        <v>2</v>
      </c>
      <c r="D28" s="29" t="s">
        <v>20</v>
      </c>
      <c r="E28" s="28" t="s">
        <v>46</v>
      </c>
      <c r="F28" s="30"/>
      <c r="G28" s="31" t="s">
        <v>47</v>
      </c>
      <c r="H28" s="108">
        <f>SUM(H29:H30)</f>
        <v>0</v>
      </c>
    </row>
    <row r="29" spans="2:8" ht="12.75">
      <c r="B29" s="40" t="s">
        <v>17</v>
      </c>
      <c r="C29" s="41" t="s">
        <v>2</v>
      </c>
      <c r="D29" s="39" t="s">
        <v>20</v>
      </c>
      <c r="E29" s="41" t="s">
        <v>46</v>
      </c>
      <c r="F29" s="38" t="s">
        <v>20</v>
      </c>
      <c r="G29" s="138" t="s">
        <v>48</v>
      </c>
      <c r="H29" s="108"/>
    </row>
    <row r="30" spans="2:8" ht="12.75">
      <c r="B30" s="115" t="s">
        <v>17</v>
      </c>
      <c r="C30" s="116" t="s">
        <v>2</v>
      </c>
      <c r="D30" s="117" t="s">
        <v>20</v>
      </c>
      <c r="E30" s="116" t="s">
        <v>46</v>
      </c>
      <c r="F30" s="118" t="s">
        <v>23</v>
      </c>
      <c r="G30" s="139" t="s">
        <v>49</v>
      </c>
      <c r="H30" s="108"/>
    </row>
    <row r="31" spans="2:8" ht="12.75">
      <c r="B31" s="27" t="s">
        <v>17</v>
      </c>
      <c r="C31" s="28" t="s">
        <v>2</v>
      </c>
      <c r="D31" s="29" t="s">
        <v>20</v>
      </c>
      <c r="E31" s="32" t="s">
        <v>50</v>
      </c>
      <c r="F31" s="30"/>
      <c r="G31" s="31" t="s">
        <v>51</v>
      </c>
      <c r="H31" s="108">
        <f>SUM(H32:H39)</f>
        <v>0</v>
      </c>
    </row>
    <row r="32" spans="2:8" ht="12.75">
      <c r="B32" s="40" t="s">
        <v>17</v>
      </c>
      <c r="C32" s="41" t="s">
        <v>2</v>
      </c>
      <c r="D32" s="39" t="s">
        <v>20</v>
      </c>
      <c r="E32" s="41" t="s">
        <v>50</v>
      </c>
      <c r="F32" s="38" t="s">
        <v>20</v>
      </c>
      <c r="G32" s="140" t="s">
        <v>52</v>
      </c>
      <c r="H32" s="108"/>
    </row>
    <row r="33" spans="2:8" ht="12.75">
      <c r="B33" s="40" t="s">
        <v>17</v>
      </c>
      <c r="C33" s="41" t="s">
        <v>2</v>
      </c>
      <c r="D33" s="39" t="s">
        <v>20</v>
      </c>
      <c r="E33" s="41" t="s">
        <v>50</v>
      </c>
      <c r="F33" s="38" t="s">
        <v>23</v>
      </c>
      <c r="G33" s="140" t="s">
        <v>53</v>
      </c>
      <c r="H33" s="108"/>
    </row>
    <row r="34" spans="2:8" ht="12.75">
      <c r="B34" s="115" t="s">
        <v>17</v>
      </c>
      <c r="C34" s="116" t="s">
        <v>2</v>
      </c>
      <c r="D34" s="117" t="s">
        <v>20</v>
      </c>
      <c r="E34" s="116" t="s">
        <v>50</v>
      </c>
      <c r="F34" s="118" t="s">
        <v>27</v>
      </c>
      <c r="G34" s="139" t="s">
        <v>54</v>
      </c>
      <c r="H34" s="108"/>
    </row>
    <row r="35" spans="2:8" ht="12.75">
      <c r="B35" s="40" t="s">
        <v>17</v>
      </c>
      <c r="C35" s="41" t="s">
        <v>2</v>
      </c>
      <c r="D35" s="39" t="s">
        <v>20</v>
      </c>
      <c r="E35" s="41" t="s">
        <v>50</v>
      </c>
      <c r="F35" s="38" t="s">
        <v>31</v>
      </c>
      <c r="G35" s="140" t="s">
        <v>55</v>
      </c>
      <c r="H35" s="108"/>
    </row>
    <row r="36" spans="2:8" ht="12.75">
      <c r="B36" s="40" t="s">
        <v>17</v>
      </c>
      <c r="C36" s="41" t="s">
        <v>2</v>
      </c>
      <c r="D36" s="39" t="s">
        <v>20</v>
      </c>
      <c r="E36" s="41" t="s">
        <v>50</v>
      </c>
      <c r="F36" s="38" t="s">
        <v>37</v>
      </c>
      <c r="G36" s="140" t="s">
        <v>56</v>
      </c>
      <c r="H36" s="108"/>
    </row>
    <row r="37" spans="2:8" ht="12.75">
      <c r="B37" s="40" t="s">
        <v>17</v>
      </c>
      <c r="C37" s="41" t="s">
        <v>2</v>
      </c>
      <c r="D37" s="39" t="s">
        <v>20</v>
      </c>
      <c r="E37" s="41" t="s">
        <v>50</v>
      </c>
      <c r="F37" s="38" t="s">
        <v>39</v>
      </c>
      <c r="G37" s="140" t="s">
        <v>57</v>
      </c>
      <c r="H37" s="108"/>
    </row>
    <row r="38" spans="2:8" ht="12.75">
      <c r="B38" s="40" t="s">
        <v>17</v>
      </c>
      <c r="C38" s="41" t="s">
        <v>2</v>
      </c>
      <c r="D38" s="39" t="s">
        <v>20</v>
      </c>
      <c r="E38" s="41" t="s">
        <v>50</v>
      </c>
      <c r="F38" s="38" t="s">
        <v>41</v>
      </c>
      <c r="G38" s="140" t="s">
        <v>58</v>
      </c>
      <c r="H38" s="108"/>
    </row>
    <row r="39" spans="2:8" ht="12.75">
      <c r="B39" s="40" t="s">
        <v>17</v>
      </c>
      <c r="C39" s="41" t="s">
        <v>2</v>
      </c>
      <c r="D39" s="39" t="s">
        <v>20</v>
      </c>
      <c r="E39" s="41" t="s">
        <v>50</v>
      </c>
      <c r="F39" s="38" t="s">
        <v>59</v>
      </c>
      <c r="G39" s="140" t="s">
        <v>60</v>
      </c>
      <c r="H39" s="108"/>
    </row>
    <row r="40" spans="2:8" ht="12.75">
      <c r="B40" s="27" t="s">
        <v>17</v>
      </c>
      <c r="C40" s="28" t="s">
        <v>2</v>
      </c>
      <c r="D40" s="29" t="s">
        <v>20</v>
      </c>
      <c r="E40" s="32" t="s">
        <v>61</v>
      </c>
      <c r="F40" s="30"/>
      <c r="G40" s="31" t="s">
        <v>62</v>
      </c>
      <c r="H40" s="108">
        <f>SUM(H41)</f>
        <v>0</v>
      </c>
    </row>
    <row r="41" spans="2:8" ht="12.75">
      <c r="B41" s="40" t="s">
        <v>17</v>
      </c>
      <c r="C41" s="41" t="s">
        <v>2</v>
      </c>
      <c r="D41" s="39" t="s">
        <v>20</v>
      </c>
      <c r="E41" s="119" t="s">
        <v>61</v>
      </c>
      <c r="F41" s="38" t="s">
        <v>20</v>
      </c>
      <c r="G41" s="138" t="s">
        <v>63</v>
      </c>
      <c r="H41" s="108"/>
    </row>
    <row r="42" spans="2:8" ht="12.75">
      <c r="B42" s="27" t="s">
        <v>17</v>
      </c>
      <c r="C42" s="28" t="s">
        <v>2</v>
      </c>
      <c r="D42" s="29" t="s">
        <v>20</v>
      </c>
      <c r="E42" s="32" t="s">
        <v>64</v>
      </c>
      <c r="F42" s="30"/>
      <c r="G42" s="31" t="s">
        <v>65</v>
      </c>
      <c r="H42" s="108">
        <f>SUM(H43)</f>
        <v>0</v>
      </c>
    </row>
    <row r="43" spans="2:8" ht="12.75">
      <c r="B43" s="40" t="s">
        <v>17</v>
      </c>
      <c r="C43" s="41" t="s">
        <v>2</v>
      </c>
      <c r="D43" s="39" t="s">
        <v>20</v>
      </c>
      <c r="E43" s="119" t="s">
        <v>64</v>
      </c>
      <c r="F43" s="38"/>
      <c r="G43" s="138" t="s">
        <v>66</v>
      </c>
      <c r="H43" s="108"/>
    </row>
    <row r="44" spans="2:8" ht="12.75">
      <c r="B44" s="27" t="s">
        <v>17</v>
      </c>
      <c r="C44" s="28" t="s">
        <v>2</v>
      </c>
      <c r="D44" s="29" t="s">
        <v>20</v>
      </c>
      <c r="E44" s="32" t="s">
        <v>67</v>
      </c>
      <c r="F44" s="38"/>
      <c r="G44" s="46" t="s">
        <v>68</v>
      </c>
      <c r="H44" s="108"/>
    </row>
    <row r="45" spans="2:8" ht="12.75">
      <c r="B45" s="27" t="s">
        <v>17</v>
      </c>
      <c r="C45" s="28" t="s">
        <v>2</v>
      </c>
      <c r="D45" s="29" t="s">
        <v>20</v>
      </c>
      <c r="E45" s="32" t="s">
        <v>69</v>
      </c>
      <c r="F45" s="38"/>
      <c r="G45" s="46" t="s">
        <v>70</v>
      </c>
      <c r="H45" s="108"/>
    </row>
    <row r="46" spans="2:8" ht="12.75">
      <c r="B46" s="27" t="s">
        <v>17</v>
      </c>
      <c r="C46" s="28" t="s">
        <v>2</v>
      </c>
      <c r="D46" s="29" t="s">
        <v>20</v>
      </c>
      <c r="E46" s="28" t="s">
        <v>71</v>
      </c>
      <c r="F46" s="30"/>
      <c r="G46" s="31" t="s">
        <v>72</v>
      </c>
      <c r="H46" s="108">
        <f>SUM(H47:H54)</f>
        <v>0</v>
      </c>
    </row>
    <row r="47" spans="2:8" ht="12.75">
      <c r="B47" s="40" t="s">
        <v>17</v>
      </c>
      <c r="C47" s="41" t="s">
        <v>2</v>
      </c>
      <c r="D47" s="39" t="s">
        <v>20</v>
      </c>
      <c r="E47" s="41" t="s">
        <v>71</v>
      </c>
      <c r="F47" s="38" t="s">
        <v>20</v>
      </c>
      <c r="G47" s="140" t="s">
        <v>73</v>
      </c>
      <c r="H47" s="108"/>
    </row>
    <row r="48" spans="2:8" ht="12.75">
      <c r="B48" s="40" t="s">
        <v>17</v>
      </c>
      <c r="C48" s="41" t="s">
        <v>2</v>
      </c>
      <c r="D48" s="39" t="s">
        <v>20</v>
      </c>
      <c r="E48" s="41" t="s">
        <v>71</v>
      </c>
      <c r="F48" s="38" t="s">
        <v>23</v>
      </c>
      <c r="G48" s="140" t="s">
        <v>74</v>
      </c>
      <c r="H48" s="108"/>
    </row>
    <row r="49" spans="2:8" ht="12.75">
      <c r="B49" s="40" t="s">
        <v>17</v>
      </c>
      <c r="C49" s="41" t="s">
        <v>2</v>
      </c>
      <c r="D49" s="39" t="s">
        <v>20</v>
      </c>
      <c r="E49" s="41" t="s">
        <v>71</v>
      </c>
      <c r="F49" s="38" t="s">
        <v>27</v>
      </c>
      <c r="G49" s="140" t="s">
        <v>75</v>
      </c>
      <c r="H49" s="108"/>
    </row>
    <row r="50" spans="2:8" ht="12.75">
      <c r="B50" s="40" t="s">
        <v>17</v>
      </c>
      <c r="C50" s="41" t="s">
        <v>2</v>
      </c>
      <c r="D50" s="39" t="s">
        <v>20</v>
      </c>
      <c r="E50" s="41" t="s">
        <v>71</v>
      </c>
      <c r="F50" s="38" t="s">
        <v>31</v>
      </c>
      <c r="G50" s="140" t="s">
        <v>76</v>
      </c>
      <c r="H50" s="108"/>
    </row>
    <row r="51" spans="2:8" ht="12.75">
      <c r="B51" s="40" t="s">
        <v>17</v>
      </c>
      <c r="C51" s="41" t="s">
        <v>2</v>
      </c>
      <c r="D51" s="39" t="s">
        <v>20</v>
      </c>
      <c r="E51" s="41" t="s">
        <v>71</v>
      </c>
      <c r="F51" s="38" t="s">
        <v>37</v>
      </c>
      <c r="G51" s="140" t="s">
        <v>77</v>
      </c>
      <c r="H51" s="108"/>
    </row>
    <row r="52" spans="2:8" ht="12.75">
      <c r="B52" s="40" t="s">
        <v>17</v>
      </c>
      <c r="C52" s="41" t="s">
        <v>2</v>
      </c>
      <c r="D52" s="39" t="s">
        <v>20</v>
      </c>
      <c r="E52" s="41" t="s">
        <v>71</v>
      </c>
      <c r="F52" s="38" t="s">
        <v>39</v>
      </c>
      <c r="G52" s="140" t="s">
        <v>78</v>
      </c>
      <c r="H52" s="108"/>
    </row>
    <row r="53" spans="2:8" ht="12.75">
      <c r="B53" s="40" t="s">
        <v>17</v>
      </c>
      <c r="C53" s="41" t="s">
        <v>2</v>
      </c>
      <c r="D53" s="39" t="s">
        <v>20</v>
      </c>
      <c r="E53" s="41" t="s">
        <v>71</v>
      </c>
      <c r="F53" s="38" t="s">
        <v>41</v>
      </c>
      <c r="G53" s="140" t="s">
        <v>79</v>
      </c>
      <c r="H53" s="108"/>
    </row>
    <row r="54" spans="2:8" ht="12.75">
      <c r="B54" s="40" t="s">
        <v>17</v>
      </c>
      <c r="C54" s="41" t="s">
        <v>2</v>
      </c>
      <c r="D54" s="39" t="s">
        <v>20</v>
      </c>
      <c r="E54" s="41" t="s">
        <v>71</v>
      </c>
      <c r="F54" s="38" t="s">
        <v>59</v>
      </c>
      <c r="G54" s="140" t="s">
        <v>80</v>
      </c>
      <c r="H54" s="108"/>
    </row>
    <row r="55" spans="2:8" ht="12.75">
      <c r="B55" s="27" t="s">
        <v>17</v>
      </c>
      <c r="C55" s="28" t="s">
        <v>2</v>
      </c>
      <c r="D55" s="29" t="s">
        <v>20</v>
      </c>
      <c r="E55" s="28" t="s">
        <v>81</v>
      </c>
      <c r="F55" s="30"/>
      <c r="G55" s="31" t="s">
        <v>82</v>
      </c>
      <c r="H55" s="108">
        <f>SUM(H56:H57)</f>
        <v>0</v>
      </c>
    </row>
    <row r="56" spans="2:8" ht="12.75">
      <c r="B56" s="40" t="s">
        <v>17</v>
      </c>
      <c r="C56" s="41" t="s">
        <v>2</v>
      </c>
      <c r="D56" s="39" t="s">
        <v>20</v>
      </c>
      <c r="E56" s="41" t="s">
        <v>81</v>
      </c>
      <c r="F56" s="38" t="s">
        <v>20</v>
      </c>
      <c r="G56" s="138" t="s">
        <v>83</v>
      </c>
      <c r="H56" s="108"/>
    </row>
    <row r="57" spans="2:8" ht="12.75">
      <c r="B57" s="40" t="s">
        <v>17</v>
      </c>
      <c r="C57" s="41" t="s">
        <v>2</v>
      </c>
      <c r="D57" s="39" t="s">
        <v>20</v>
      </c>
      <c r="E57" s="41" t="s">
        <v>81</v>
      </c>
      <c r="F57" s="38" t="s">
        <v>59</v>
      </c>
      <c r="G57" s="140" t="s">
        <v>84</v>
      </c>
      <c r="H57" s="108"/>
    </row>
    <row r="58" spans="2:8" ht="12.75">
      <c r="B58" s="27" t="s">
        <v>17</v>
      </c>
      <c r="C58" s="28" t="s">
        <v>2</v>
      </c>
      <c r="D58" s="29" t="s">
        <v>20</v>
      </c>
      <c r="E58" s="28" t="s">
        <v>85</v>
      </c>
      <c r="F58" s="38"/>
      <c r="G58" s="141" t="s">
        <v>86</v>
      </c>
      <c r="H58" s="108"/>
    </row>
    <row r="59" spans="2:8" ht="12.75">
      <c r="B59" s="27" t="s">
        <v>17</v>
      </c>
      <c r="C59" s="28" t="s">
        <v>2</v>
      </c>
      <c r="D59" s="29" t="s">
        <v>20</v>
      </c>
      <c r="E59" s="28" t="s">
        <v>87</v>
      </c>
      <c r="F59" s="38"/>
      <c r="G59" s="141" t="s">
        <v>88</v>
      </c>
      <c r="H59" s="108"/>
    </row>
    <row r="60" spans="2:8" ht="12.75">
      <c r="B60" s="27" t="s">
        <v>17</v>
      </c>
      <c r="C60" s="28" t="s">
        <v>2</v>
      </c>
      <c r="D60" s="29" t="s">
        <v>20</v>
      </c>
      <c r="E60" s="28" t="s">
        <v>89</v>
      </c>
      <c r="F60" s="38"/>
      <c r="G60" s="141" t="s">
        <v>90</v>
      </c>
      <c r="H60" s="108"/>
    </row>
    <row r="61" spans="2:8" ht="12.75">
      <c r="B61" s="27" t="s">
        <v>17</v>
      </c>
      <c r="C61" s="28" t="s">
        <v>2</v>
      </c>
      <c r="D61" s="29" t="s">
        <v>20</v>
      </c>
      <c r="E61" s="28" t="s">
        <v>91</v>
      </c>
      <c r="F61" s="30"/>
      <c r="G61" s="31" t="s">
        <v>92</v>
      </c>
      <c r="H61" s="108">
        <f>SUM(H62:H65)</f>
        <v>0</v>
      </c>
    </row>
    <row r="62" spans="2:8" ht="12.75">
      <c r="B62" s="40" t="s">
        <v>17</v>
      </c>
      <c r="C62" s="41" t="s">
        <v>2</v>
      </c>
      <c r="D62" s="39" t="s">
        <v>20</v>
      </c>
      <c r="E62" s="41" t="s">
        <v>91</v>
      </c>
      <c r="F62" s="38" t="s">
        <v>20</v>
      </c>
      <c r="G62" s="139" t="s">
        <v>93</v>
      </c>
      <c r="H62" s="108"/>
    </row>
    <row r="63" spans="2:8" ht="12.75">
      <c r="B63" s="40" t="s">
        <v>17</v>
      </c>
      <c r="C63" s="41" t="s">
        <v>2</v>
      </c>
      <c r="D63" s="39" t="s">
        <v>20</v>
      </c>
      <c r="E63" s="41" t="s">
        <v>91</v>
      </c>
      <c r="F63" s="38" t="s">
        <v>23</v>
      </c>
      <c r="G63" s="139" t="s">
        <v>94</v>
      </c>
      <c r="H63" s="108"/>
    </row>
    <row r="64" spans="2:8" ht="12.75">
      <c r="B64" s="40" t="s">
        <v>17</v>
      </c>
      <c r="C64" s="41" t="s">
        <v>2</v>
      </c>
      <c r="D64" s="39" t="s">
        <v>20</v>
      </c>
      <c r="E64" s="41" t="s">
        <v>91</v>
      </c>
      <c r="F64" s="38" t="s">
        <v>27</v>
      </c>
      <c r="G64" s="139" t="s">
        <v>95</v>
      </c>
      <c r="H64" s="108"/>
    </row>
    <row r="65" spans="2:8" ht="12.75">
      <c r="B65" s="40" t="s">
        <v>17</v>
      </c>
      <c r="C65" s="41" t="s">
        <v>2</v>
      </c>
      <c r="D65" s="39" t="s">
        <v>20</v>
      </c>
      <c r="E65" s="41" t="s">
        <v>91</v>
      </c>
      <c r="F65" s="38" t="s">
        <v>31</v>
      </c>
      <c r="G65" s="139" t="s">
        <v>96</v>
      </c>
      <c r="H65" s="108"/>
    </row>
    <row r="66" spans="2:8" ht="12.75">
      <c r="B66" s="27" t="s">
        <v>17</v>
      </c>
      <c r="C66" s="28" t="s">
        <v>2</v>
      </c>
      <c r="D66" s="29" t="s">
        <v>20</v>
      </c>
      <c r="E66" s="28" t="s">
        <v>97</v>
      </c>
      <c r="F66" s="30"/>
      <c r="G66" s="142" t="s">
        <v>98</v>
      </c>
      <c r="H66" s="108"/>
    </row>
    <row r="67" spans="2:8" ht="12.75">
      <c r="B67" s="27" t="s">
        <v>17</v>
      </c>
      <c r="C67" s="28" t="s">
        <v>2</v>
      </c>
      <c r="D67" s="29" t="s">
        <v>20</v>
      </c>
      <c r="E67" s="28" t="s">
        <v>99</v>
      </c>
      <c r="F67" s="30"/>
      <c r="G67" s="142" t="s">
        <v>100</v>
      </c>
      <c r="H67" s="108"/>
    </row>
    <row r="68" spans="2:8" ht="12.75">
      <c r="B68" s="27" t="s">
        <v>17</v>
      </c>
      <c r="C68" s="28" t="s">
        <v>2</v>
      </c>
      <c r="D68" s="29" t="s">
        <v>20</v>
      </c>
      <c r="E68" s="28" t="s">
        <v>101</v>
      </c>
      <c r="F68" s="30"/>
      <c r="G68" s="31" t="s">
        <v>102</v>
      </c>
      <c r="H68" s="108"/>
    </row>
    <row r="69" spans="2:8" ht="12.75">
      <c r="B69" s="27" t="s">
        <v>17</v>
      </c>
      <c r="C69" s="28" t="s">
        <v>2</v>
      </c>
      <c r="D69" s="29" t="s">
        <v>20</v>
      </c>
      <c r="E69" s="28" t="s">
        <v>103</v>
      </c>
      <c r="F69" s="30"/>
      <c r="G69" s="31" t="s">
        <v>104</v>
      </c>
      <c r="H69" s="108"/>
    </row>
    <row r="70" spans="2:8" ht="12.75">
      <c r="B70" s="27" t="s">
        <v>17</v>
      </c>
      <c r="C70" s="28" t="s">
        <v>2</v>
      </c>
      <c r="D70" s="29" t="s">
        <v>20</v>
      </c>
      <c r="E70" s="28" t="s">
        <v>105</v>
      </c>
      <c r="F70" s="30"/>
      <c r="G70" s="31" t="s">
        <v>106</v>
      </c>
      <c r="H70" s="108"/>
    </row>
    <row r="71" spans="2:8" ht="12.75">
      <c r="B71" s="27" t="s">
        <v>17</v>
      </c>
      <c r="C71" s="28" t="s">
        <v>2</v>
      </c>
      <c r="D71" s="29" t="s">
        <v>20</v>
      </c>
      <c r="E71" s="28" t="s">
        <v>107</v>
      </c>
      <c r="F71" s="30"/>
      <c r="G71" s="31" t="s">
        <v>108</v>
      </c>
      <c r="H71" s="108">
        <f>SUM(H72:H73)</f>
        <v>0</v>
      </c>
    </row>
    <row r="72" spans="2:8" ht="12.75">
      <c r="B72" s="40" t="s">
        <v>17</v>
      </c>
      <c r="C72" s="41" t="s">
        <v>2</v>
      </c>
      <c r="D72" s="39" t="s">
        <v>20</v>
      </c>
      <c r="E72" s="41" t="s">
        <v>107</v>
      </c>
      <c r="F72" s="38" t="s">
        <v>20</v>
      </c>
      <c r="G72" s="138" t="s">
        <v>109</v>
      </c>
      <c r="H72" s="108"/>
    </row>
    <row r="73" spans="2:8" ht="12.75">
      <c r="B73" s="40" t="s">
        <v>17</v>
      </c>
      <c r="C73" s="41" t="s">
        <v>2</v>
      </c>
      <c r="D73" s="39" t="s">
        <v>20</v>
      </c>
      <c r="E73" s="41" t="s">
        <v>107</v>
      </c>
      <c r="F73" s="38" t="s">
        <v>23</v>
      </c>
      <c r="G73" s="138" t="s">
        <v>110</v>
      </c>
      <c r="H73" s="108"/>
    </row>
    <row r="74" spans="2:8" ht="12.75">
      <c r="B74" s="27" t="s">
        <v>17</v>
      </c>
      <c r="C74" s="28" t="s">
        <v>2</v>
      </c>
      <c r="D74" s="29" t="s">
        <v>20</v>
      </c>
      <c r="E74" s="28" t="s">
        <v>111</v>
      </c>
      <c r="F74" s="30"/>
      <c r="G74" s="31" t="s">
        <v>112</v>
      </c>
      <c r="H74" s="108"/>
    </row>
    <row r="75" spans="2:8" ht="12.75">
      <c r="B75" s="27" t="s">
        <v>17</v>
      </c>
      <c r="C75" s="28" t="s">
        <v>2</v>
      </c>
      <c r="D75" s="29" t="s">
        <v>20</v>
      </c>
      <c r="E75" s="28" t="s">
        <v>113</v>
      </c>
      <c r="F75" s="30"/>
      <c r="G75" s="31" t="s">
        <v>114</v>
      </c>
      <c r="H75" s="108"/>
    </row>
    <row r="76" spans="2:8" ht="12.75">
      <c r="B76" s="33" t="s">
        <v>17</v>
      </c>
      <c r="C76" s="34" t="s">
        <v>2</v>
      </c>
      <c r="D76" s="35" t="s">
        <v>20</v>
      </c>
      <c r="E76" s="34" t="s">
        <v>115</v>
      </c>
      <c r="F76" s="36"/>
      <c r="G76" s="37" t="s">
        <v>116</v>
      </c>
      <c r="H76" s="108">
        <f>SUM(H77:H80)</f>
        <v>0</v>
      </c>
    </row>
    <row r="77" spans="2:8" ht="12.75">
      <c r="B77" s="115" t="s">
        <v>17</v>
      </c>
      <c r="C77" s="116" t="s">
        <v>2</v>
      </c>
      <c r="D77" s="117" t="s">
        <v>20</v>
      </c>
      <c r="E77" s="116" t="s">
        <v>115</v>
      </c>
      <c r="F77" s="118" t="s">
        <v>20</v>
      </c>
      <c r="G77" s="139" t="s">
        <v>117</v>
      </c>
      <c r="H77" s="108"/>
    </row>
    <row r="78" spans="2:8" ht="12.75">
      <c r="B78" s="115" t="s">
        <v>17</v>
      </c>
      <c r="C78" s="116" t="s">
        <v>2</v>
      </c>
      <c r="D78" s="117" t="s">
        <v>20</v>
      </c>
      <c r="E78" s="116" t="s">
        <v>115</v>
      </c>
      <c r="F78" s="118" t="s">
        <v>23</v>
      </c>
      <c r="G78" s="139" t="s">
        <v>118</v>
      </c>
      <c r="H78" s="108"/>
    </row>
    <row r="79" spans="2:8" ht="12.75">
      <c r="B79" s="115" t="s">
        <v>17</v>
      </c>
      <c r="C79" s="116" t="s">
        <v>2</v>
      </c>
      <c r="D79" s="117" t="s">
        <v>20</v>
      </c>
      <c r="E79" s="116" t="s">
        <v>115</v>
      </c>
      <c r="F79" s="118" t="s">
        <v>27</v>
      </c>
      <c r="G79" s="139" t="s">
        <v>119</v>
      </c>
      <c r="H79" s="108"/>
    </row>
    <row r="80" spans="2:8" ht="12.75">
      <c r="B80" s="115" t="s">
        <v>17</v>
      </c>
      <c r="C80" s="116" t="s">
        <v>2</v>
      </c>
      <c r="D80" s="117" t="s">
        <v>20</v>
      </c>
      <c r="E80" s="116" t="s">
        <v>115</v>
      </c>
      <c r="F80" s="118" t="s">
        <v>31</v>
      </c>
      <c r="G80" s="139" t="s">
        <v>120</v>
      </c>
      <c r="H80" s="108"/>
    </row>
    <row r="81" spans="2:8" ht="12.75">
      <c r="B81" s="27" t="s">
        <v>17</v>
      </c>
      <c r="C81" s="28" t="s">
        <v>2</v>
      </c>
      <c r="D81" s="29" t="s">
        <v>20</v>
      </c>
      <c r="E81" s="28" t="s">
        <v>121</v>
      </c>
      <c r="F81" s="38"/>
      <c r="G81" s="142" t="s">
        <v>122</v>
      </c>
      <c r="H81" s="108"/>
    </row>
    <row r="82" spans="2:8" ht="12.75">
      <c r="B82" s="27" t="s">
        <v>17</v>
      </c>
      <c r="C82" s="28" t="s">
        <v>2</v>
      </c>
      <c r="D82" s="29" t="s">
        <v>20</v>
      </c>
      <c r="E82" s="28" t="s">
        <v>123</v>
      </c>
      <c r="F82" s="38"/>
      <c r="G82" s="142" t="s">
        <v>124</v>
      </c>
      <c r="H82" s="108"/>
    </row>
    <row r="83" spans="2:8" ht="12.75">
      <c r="B83" s="27" t="s">
        <v>17</v>
      </c>
      <c r="C83" s="28" t="s">
        <v>2</v>
      </c>
      <c r="D83" s="29" t="s">
        <v>20</v>
      </c>
      <c r="E83" s="28" t="s">
        <v>125</v>
      </c>
      <c r="F83" s="38"/>
      <c r="G83" s="31" t="s">
        <v>126</v>
      </c>
      <c r="H83" s="108">
        <f>SUM(H84:H85)</f>
        <v>0</v>
      </c>
    </row>
    <row r="84" spans="2:8" ht="12.75">
      <c r="B84" s="120" t="s">
        <v>17</v>
      </c>
      <c r="C84" s="119" t="s">
        <v>2</v>
      </c>
      <c r="D84" s="45" t="s">
        <v>20</v>
      </c>
      <c r="E84" s="119" t="s">
        <v>125</v>
      </c>
      <c r="F84" s="42" t="s">
        <v>20</v>
      </c>
      <c r="G84" s="140" t="s">
        <v>127</v>
      </c>
      <c r="H84" s="108"/>
    </row>
    <row r="85" spans="2:8" ht="12.75">
      <c r="B85" s="120" t="s">
        <v>17</v>
      </c>
      <c r="C85" s="119" t="s">
        <v>2</v>
      </c>
      <c r="D85" s="45" t="s">
        <v>20</v>
      </c>
      <c r="E85" s="119" t="s">
        <v>125</v>
      </c>
      <c r="F85" s="42" t="s">
        <v>23</v>
      </c>
      <c r="G85" s="140" t="s">
        <v>128</v>
      </c>
      <c r="H85" s="108"/>
    </row>
    <row r="86" spans="2:8" ht="12.75">
      <c r="B86" s="27" t="s">
        <v>17</v>
      </c>
      <c r="C86" s="28" t="s">
        <v>2</v>
      </c>
      <c r="D86" s="29" t="s">
        <v>20</v>
      </c>
      <c r="E86" s="28" t="s">
        <v>129</v>
      </c>
      <c r="F86" s="121"/>
      <c r="G86" s="141" t="s">
        <v>130</v>
      </c>
      <c r="H86" s="108"/>
    </row>
    <row r="87" spans="2:8" ht="12.75">
      <c r="B87" s="27" t="s">
        <v>17</v>
      </c>
      <c r="C87" s="28" t="s">
        <v>2</v>
      </c>
      <c r="D87" s="29" t="s">
        <v>20</v>
      </c>
      <c r="E87" s="28" t="s">
        <v>131</v>
      </c>
      <c r="F87" s="121"/>
      <c r="G87" s="141" t="s">
        <v>132</v>
      </c>
      <c r="H87" s="108"/>
    </row>
    <row r="88" spans="2:8" ht="12.75">
      <c r="B88" s="27" t="s">
        <v>17</v>
      </c>
      <c r="C88" s="28" t="s">
        <v>2</v>
      </c>
      <c r="D88" s="29" t="s">
        <v>20</v>
      </c>
      <c r="E88" s="28" t="s">
        <v>133</v>
      </c>
      <c r="F88" s="30"/>
      <c r="G88" s="31" t="s">
        <v>134</v>
      </c>
      <c r="H88" s="108"/>
    </row>
    <row r="89" spans="2:8" ht="12.75">
      <c r="B89" s="27" t="s">
        <v>17</v>
      </c>
      <c r="C89" s="28" t="s">
        <v>2</v>
      </c>
      <c r="D89" s="29" t="s">
        <v>20</v>
      </c>
      <c r="E89" s="28" t="s">
        <v>135</v>
      </c>
      <c r="F89" s="30"/>
      <c r="G89" s="31" t="s">
        <v>136</v>
      </c>
      <c r="H89" s="108"/>
    </row>
    <row r="90" spans="2:8" ht="12.75">
      <c r="B90" s="27" t="s">
        <v>17</v>
      </c>
      <c r="C90" s="28" t="s">
        <v>2</v>
      </c>
      <c r="D90" s="29" t="s">
        <v>20</v>
      </c>
      <c r="E90" s="28" t="s">
        <v>137</v>
      </c>
      <c r="F90" s="30"/>
      <c r="G90" s="31" t="s">
        <v>138</v>
      </c>
      <c r="H90" s="108"/>
    </row>
    <row r="91" spans="2:8" ht="12.75">
      <c r="B91" s="27" t="s">
        <v>17</v>
      </c>
      <c r="C91" s="28" t="s">
        <v>2</v>
      </c>
      <c r="D91" s="29" t="s">
        <v>20</v>
      </c>
      <c r="E91" s="28" t="s">
        <v>139</v>
      </c>
      <c r="F91" s="30"/>
      <c r="G91" s="31" t="s">
        <v>140</v>
      </c>
      <c r="H91" s="108"/>
    </row>
    <row r="92" spans="2:8" ht="12.75">
      <c r="B92" s="27" t="s">
        <v>17</v>
      </c>
      <c r="C92" s="28" t="s">
        <v>2</v>
      </c>
      <c r="D92" s="29" t="s">
        <v>20</v>
      </c>
      <c r="E92" s="28" t="s">
        <v>141</v>
      </c>
      <c r="F92" s="30"/>
      <c r="G92" s="31" t="s">
        <v>142</v>
      </c>
      <c r="H92" s="108"/>
    </row>
    <row r="93" spans="2:8" ht="12.75">
      <c r="B93" s="27" t="s">
        <v>17</v>
      </c>
      <c r="C93" s="28" t="s">
        <v>2</v>
      </c>
      <c r="D93" s="29" t="s">
        <v>20</v>
      </c>
      <c r="E93" s="28" t="s">
        <v>143</v>
      </c>
      <c r="F93" s="30"/>
      <c r="G93" s="31" t="s">
        <v>144</v>
      </c>
      <c r="H93" s="108"/>
    </row>
    <row r="94" spans="2:8" ht="12.75">
      <c r="B94" s="27" t="s">
        <v>17</v>
      </c>
      <c r="C94" s="28" t="s">
        <v>2</v>
      </c>
      <c r="D94" s="29" t="s">
        <v>20</v>
      </c>
      <c r="E94" s="28" t="s">
        <v>145</v>
      </c>
      <c r="F94" s="30"/>
      <c r="G94" s="31" t="s">
        <v>146</v>
      </c>
      <c r="H94" s="108"/>
    </row>
    <row r="95" spans="2:8" ht="12.75">
      <c r="B95" s="27" t="s">
        <v>17</v>
      </c>
      <c r="C95" s="28" t="s">
        <v>2</v>
      </c>
      <c r="D95" s="29" t="s">
        <v>20</v>
      </c>
      <c r="E95" s="28" t="s">
        <v>147</v>
      </c>
      <c r="F95" s="30"/>
      <c r="G95" s="31" t="s">
        <v>148</v>
      </c>
      <c r="H95" s="108"/>
    </row>
    <row r="96" spans="2:8" ht="12.75">
      <c r="B96" s="27" t="s">
        <v>17</v>
      </c>
      <c r="C96" s="28" t="s">
        <v>2</v>
      </c>
      <c r="D96" s="29" t="s">
        <v>20</v>
      </c>
      <c r="E96" s="28" t="s">
        <v>149</v>
      </c>
      <c r="F96" s="30"/>
      <c r="G96" s="31" t="s">
        <v>150</v>
      </c>
      <c r="H96" s="108"/>
    </row>
    <row r="97" spans="2:8" ht="12.75">
      <c r="B97" s="27" t="s">
        <v>17</v>
      </c>
      <c r="C97" s="28" t="s">
        <v>2</v>
      </c>
      <c r="D97" s="29" t="s">
        <v>20</v>
      </c>
      <c r="E97" s="28" t="s">
        <v>151</v>
      </c>
      <c r="F97" s="30"/>
      <c r="G97" s="31" t="s">
        <v>152</v>
      </c>
      <c r="H97" s="108"/>
    </row>
    <row r="98" spans="2:8" ht="12.75">
      <c r="B98" s="33" t="s">
        <v>17</v>
      </c>
      <c r="C98" s="34" t="s">
        <v>2</v>
      </c>
      <c r="D98" s="35" t="s">
        <v>20</v>
      </c>
      <c r="E98" s="34" t="s">
        <v>153</v>
      </c>
      <c r="F98" s="36"/>
      <c r="G98" s="37" t="s">
        <v>154</v>
      </c>
      <c r="H98" s="108">
        <f>SUM(H99)</f>
        <v>0</v>
      </c>
    </row>
    <row r="99" spans="2:8" ht="12.75">
      <c r="B99" s="40" t="s">
        <v>17</v>
      </c>
      <c r="C99" s="41" t="s">
        <v>2</v>
      </c>
      <c r="D99" s="39" t="s">
        <v>20</v>
      </c>
      <c r="E99" s="41" t="s">
        <v>153</v>
      </c>
      <c r="F99" s="39" t="s">
        <v>20</v>
      </c>
      <c r="G99" s="140" t="s">
        <v>155</v>
      </c>
      <c r="H99" s="108"/>
    </row>
    <row r="100" spans="2:8" ht="12.75">
      <c r="B100" s="27" t="s">
        <v>17</v>
      </c>
      <c r="C100" s="28" t="s">
        <v>2</v>
      </c>
      <c r="D100" s="29" t="s">
        <v>20</v>
      </c>
      <c r="E100" s="28" t="s">
        <v>59</v>
      </c>
      <c r="F100" s="42"/>
      <c r="G100" s="31" t="s">
        <v>156</v>
      </c>
      <c r="H100" s="108"/>
    </row>
    <row r="101" spans="2:8" ht="27.75">
      <c r="B101" s="40"/>
      <c r="C101" s="41"/>
      <c r="D101" s="39"/>
      <c r="E101" s="41"/>
      <c r="F101" s="42"/>
      <c r="G101" s="43" t="s">
        <v>157</v>
      </c>
      <c r="H101" s="108"/>
    </row>
    <row r="102" spans="2:8" ht="12.75">
      <c r="B102" s="21" t="s">
        <v>17</v>
      </c>
      <c r="C102" s="22" t="s">
        <v>2</v>
      </c>
      <c r="D102" s="23" t="s">
        <v>23</v>
      </c>
      <c r="E102" s="22"/>
      <c r="F102" s="24"/>
      <c r="G102" s="25" t="s">
        <v>158</v>
      </c>
      <c r="H102" s="107">
        <f>SUM(H103:H105)</f>
        <v>0</v>
      </c>
    </row>
    <row r="103" spans="2:8" ht="12.75">
      <c r="B103" s="27" t="s">
        <v>17</v>
      </c>
      <c r="C103" s="28" t="s">
        <v>2</v>
      </c>
      <c r="D103" s="29" t="s">
        <v>23</v>
      </c>
      <c r="E103" s="28" t="s">
        <v>20</v>
      </c>
      <c r="F103" s="30"/>
      <c r="G103" s="31" t="s">
        <v>159</v>
      </c>
      <c r="H103" s="108"/>
    </row>
    <row r="104" spans="2:8" ht="12.75">
      <c r="B104" s="27" t="s">
        <v>17</v>
      </c>
      <c r="C104" s="28" t="s">
        <v>2</v>
      </c>
      <c r="D104" s="29" t="s">
        <v>23</v>
      </c>
      <c r="E104" s="28" t="s">
        <v>23</v>
      </c>
      <c r="F104" s="30"/>
      <c r="G104" s="31" t="s">
        <v>160</v>
      </c>
      <c r="H104" s="108"/>
    </row>
    <row r="105" spans="2:8" ht="12.75">
      <c r="B105" s="27" t="s">
        <v>17</v>
      </c>
      <c r="C105" s="28" t="s">
        <v>2</v>
      </c>
      <c r="D105" s="29" t="s">
        <v>23</v>
      </c>
      <c r="E105" s="28" t="s">
        <v>27</v>
      </c>
      <c r="F105" s="30"/>
      <c r="G105" s="31" t="s">
        <v>161</v>
      </c>
      <c r="H105" s="108"/>
    </row>
    <row r="106" spans="2:8" ht="12.75">
      <c r="B106" s="21" t="s">
        <v>17</v>
      </c>
      <c r="C106" s="22" t="s">
        <v>2</v>
      </c>
      <c r="D106" s="23" t="s">
        <v>27</v>
      </c>
      <c r="E106" s="22"/>
      <c r="F106" s="24"/>
      <c r="G106" s="25" t="s">
        <v>162</v>
      </c>
      <c r="H106" s="107">
        <f>SUM(H107+H110+H114)</f>
        <v>0</v>
      </c>
    </row>
    <row r="107" spans="2:8" ht="12.75">
      <c r="B107" s="27" t="s">
        <v>17</v>
      </c>
      <c r="C107" s="28" t="s">
        <v>2</v>
      </c>
      <c r="D107" s="29" t="s">
        <v>27</v>
      </c>
      <c r="E107" s="28" t="s">
        <v>20</v>
      </c>
      <c r="F107" s="30"/>
      <c r="G107" s="31" t="s">
        <v>163</v>
      </c>
      <c r="H107" s="108">
        <f>SUM(H108:H109)</f>
        <v>0</v>
      </c>
    </row>
    <row r="108" spans="2:8" ht="12.75">
      <c r="B108" s="40" t="s">
        <v>17</v>
      </c>
      <c r="C108" s="41" t="s">
        <v>2</v>
      </c>
      <c r="D108" s="39" t="s">
        <v>27</v>
      </c>
      <c r="E108" s="41" t="s">
        <v>20</v>
      </c>
      <c r="F108" s="38" t="s">
        <v>20</v>
      </c>
      <c r="G108" s="138" t="s">
        <v>164</v>
      </c>
      <c r="H108" s="108"/>
    </row>
    <row r="109" spans="2:8" ht="12.75">
      <c r="B109" s="40" t="s">
        <v>17</v>
      </c>
      <c r="C109" s="41" t="s">
        <v>2</v>
      </c>
      <c r="D109" s="39" t="s">
        <v>27</v>
      </c>
      <c r="E109" s="41" t="s">
        <v>20</v>
      </c>
      <c r="F109" s="38" t="s">
        <v>23</v>
      </c>
      <c r="G109" s="138" t="s">
        <v>165</v>
      </c>
      <c r="H109" s="108"/>
    </row>
    <row r="110" spans="2:8" ht="12.75">
      <c r="B110" s="27" t="s">
        <v>17</v>
      </c>
      <c r="C110" s="28" t="s">
        <v>2</v>
      </c>
      <c r="D110" s="29" t="s">
        <v>27</v>
      </c>
      <c r="E110" s="28" t="s">
        <v>23</v>
      </c>
      <c r="F110" s="30"/>
      <c r="G110" s="31" t="s">
        <v>166</v>
      </c>
      <c r="H110" s="108">
        <f>SUM(H111:H113)</f>
        <v>0</v>
      </c>
    </row>
    <row r="111" spans="2:8" ht="12.75">
      <c r="B111" s="40" t="s">
        <v>17</v>
      </c>
      <c r="C111" s="41" t="s">
        <v>2</v>
      </c>
      <c r="D111" s="39" t="s">
        <v>27</v>
      </c>
      <c r="E111" s="41" t="s">
        <v>23</v>
      </c>
      <c r="F111" s="38" t="s">
        <v>20</v>
      </c>
      <c r="G111" s="138" t="s">
        <v>164</v>
      </c>
      <c r="H111" s="108"/>
    </row>
    <row r="112" spans="2:8" ht="12.75">
      <c r="B112" s="40" t="s">
        <v>17</v>
      </c>
      <c r="C112" s="41" t="s">
        <v>2</v>
      </c>
      <c r="D112" s="39" t="s">
        <v>27</v>
      </c>
      <c r="E112" s="41" t="s">
        <v>23</v>
      </c>
      <c r="F112" s="38" t="s">
        <v>23</v>
      </c>
      <c r="G112" s="138" t="s">
        <v>167</v>
      </c>
      <c r="H112" s="108"/>
    </row>
    <row r="113" spans="2:8" ht="12.75">
      <c r="B113" s="40" t="s">
        <v>17</v>
      </c>
      <c r="C113" s="41" t="s">
        <v>2</v>
      </c>
      <c r="D113" s="39" t="s">
        <v>27</v>
      </c>
      <c r="E113" s="41" t="s">
        <v>23</v>
      </c>
      <c r="F113" s="38" t="s">
        <v>27</v>
      </c>
      <c r="G113" s="138" t="s">
        <v>168</v>
      </c>
      <c r="H113" s="108"/>
    </row>
    <row r="114" spans="2:8" ht="12.75">
      <c r="B114" s="27" t="s">
        <v>17</v>
      </c>
      <c r="C114" s="28" t="s">
        <v>2</v>
      </c>
      <c r="D114" s="29" t="s">
        <v>27</v>
      </c>
      <c r="E114" s="28" t="s">
        <v>27</v>
      </c>
      <c r="F114" s="30"/>
      <c r="G114" s="31" t="s">
        <v>169</v>
      </c>
      <c r="H114" s="108">
        <f>SUM(H115:H119)</f>
        <v>0</v>
      </c>
    </row>
    <row r="115" spans="2:8" ht="12.75">
      <c r="B115" s="40" t="s">
        <v>17</v>
      </c>
      <c r="C115" s="41" t="s">
        <v>2</v>
      </c>
      <c r="D115" s="39" t="s">
        <v>27</v>
      </c>
      <c r="E115" s="41" t="s">
        <v>27</v>
      </c>
      <c r="F115" s="38" t="s">
        <v>20</v>
      </c>
      <c r="G115" s="140" t="s">
        <v>164</v>
      </c>
      <c r="H115" s="108"/>
    </row>
    <row r="116" spans="2:8" ht="12.75">
      <c r="B116" s="120" t="s">
        <v>17</v>
      </c>
      <c r="C116" s="119" t="s">
        <v>2</v>
      </c>
      <c r="D116" s="45" t="s">
        <v>27</v>
      </c>
      <c r="E116" s="119" t="s">
        <v>27</v>
      </c>
      <c r="F116" s="42" t="s">
        <v>23</v>
      </c>
      <c r="G116" s="140" t="s">
        <v>170</v>
      </c>
      <c r="H116" s="108"/>
    </row>
    <row r="117" spans="2:8" ht="12.75">
      <c r="B117" s="120" t="s">
        <v>17</v>
      </c>
      <c r="C117" s="119" t="s">
        <v>2</v>
      </c>
      <c r="D117" s="45" t="s">
        <v>27</v>
      </c>
      <c r="E117" s="119" t="s">
        <v>27</v>
      </c>
      <c r="F117" s="42" t="s">
        <v>27</v>
      </c>
      <c r="G117" s="140" t="s">
        <v>171</v>
      </c>
      <c r="H117" s="108"/>
    </row>
    <row r="118" spans="2:8" ht="12.75">
      <c r="B118" s="120" t="s">
        <v>17</v>
      </c>
      <c r="C118" s="119" t="s">
        <v>2</v>
      </c>
      <c r="D118" s="45" t="s">
        <v>27</v>
      </c>
      <c r="E118" s="119" t="s">
        <v>27</v>
      </c>
      <c r="F118" s="42" t="s">
        <v>31</v>
      </c>
      <c r="G118" s="140" t="s">
        <v>172</v>
      </c>
      <c r="H118" s="108"/>
    </row>
    <row r="119" spans="2:8" ht="12.75">
      <c r="B119" s="120" t="s">
        <v>17</v>
      </c>
      <c r="C119" s="119" t="s">
        <v>2</v>
      </c>
      <c r="D119" s="45" t="s">
        <v>27</v>
      </c>
      <c r="E119" s="119" t="s">
        <v>27</v>
      </c>
      <c r="F119" s="42" t="s">
        <v>37</v>
      </c>
      <c r="G119" s="140" t="s">
        <v>173</v>
      </c>
      <c r="H119" s="108"/>
    </row>
    <row r="120" spans="2:8" ht="12.75">
      <c r="B120" s="21" t="s">
        <v>17</v>
      </c>
      <c r="C120" s="22" t="s">
        <v>2</v>
      </c>
      <c r="D120" s="23" t="s">
        <v>31</v>
      </c>
      <c r="E120" s="22"/>
      <c r="F120" s="24"/>
      <c r="G120" s="25" t="s">
        <v>174</v>
      </c>
      <c r="H120" s="107">
        <f>SUM(H121:H127)</f>
        <v>0</v>
      </c>
    </row>
    <row r="121" spans="2:8" ht="12.75">
      <c r="B121" s="27" t="s">
        <v>17</v>
      </c>
      <c r="C121" s="28" t="s">
        <v>2</v>
      </c>
      <c r="D121" s="29" t="s">
        <v>31</v>
      </c>
      <c r="E121" s="28" t="s">
        <v>20</v>
      </c>
      <c r="F121" s="24"/>
      <c r="G121" s="31" t="s">
        <v>175</v>
      </c>
      <c r="H121" s="108"/>
    </row>
    <row r="122" spans="2:8" ht="12.75">
      <c r="B122" s="27" t="s">
        <v>17</v>
      </c>
      <c r="C122" s="28" t="s">
        <v>2</v>
      </c>
      <c r="D122" s="29" t="s">
        <v>31</v>
      </c>
      <c r="E122" s="28" t="s">
        <v>23</v>
      </c>
      <c r="F122" s="24"/>
      <c r="G122" s="31" t="s">
        <v>176</v>
      </c>
      <c r="H122" s="108"/>
    </row>
    <row r="123" spans="2:8" ht="12.75">
      <c r="B123" s="27" t="s">
        <v>17</v>
      </c>
      <c r="C123" s="28" t="s">
        <v>2</v>
      </c>
      <c r="D123" s="29" t="s">
        <v>31</v>
      </c>
      <c r="E123" s="28" t="s">
        <v>27</v>
      </c>
      <c r="F123" s="24"/>
      <c r="G123" s="31" t="s">
        <v>177</v>
      </c>
      <c r="H123" s="108"/>
    </row>
    <row r="124" spans="2:8" ht="12.75">
      <c r="B124" s="27" t="s">
        <v>17</v>
      </c>
      <c r="C124" s="28" t="s">
        <v>2</v>
      </c>
      <c r="D124" s="29" t="s">
        <v>31</v>
      </c>
      <c r="E124" s="28" t="s">
        <v>31</v>
      </c>
      <c r="F124" s="24"/>
      <c r="G124" s="31" t="s">
        <v>178</v>
      </c>
      <c r="H124" s="108"/>
    </row>
    <row r="125" spans="2:8" ht="12.75">
      <c r="B125" s="27" t="s">
        <v>17</v>
      </c>
      <c r="C125" s="28" t="s">
        <v>2</v>
      </c>
      <c r="D125" s="29" t="s">
        <v>31</v>
      </c>
      <c r="E125" s="28" t="s">
        <v>37</v>
      </c>
      <c r="F125" s="30"/>
      <c r="G125" s="31" t="s">
        <v>179</v>
      </c>
      <c r="H125" s="107"/>
    </row>
    <row r="126" spans="2:8" ht="12.75">
      <c r="B126" s="27" t="s">
        <v>17</v>
      </c>
      <c r="C126" s="28" t="s">
        <v>2</v>
      </c>
      <c r="D126" s="29" t="s">
        <v>31</v>
      </c>
      <c r="E126" s="28" t="s">
        <v>39</v>
      </c>
      <c r="F126" s="30"/>
      <c r="G126" s="31" t="s">
        <v>180</v>
      </c>
      <c r="H126" s="107"/>
    </row>
    <row r="127" spans="2:8" ht="12.75">
      <c r="B127" s="27" t="s">
        <v>17</v>
      </c>
      <c r="C127" s="28" t="s">
        <v>2</v>
      </c>
      <c r="D127" s="29" t="s">
        <v>31</v>
      </c>
      <c r="E127" s="28" t="s">
        <v>41</v>
      </c>
      <c r="F127" s="30"/>
      <c r="G127" s="31" t="s">
        <v>181</v>
      </c>
      <c r="H127" s="107"/>
    </row>
    <row r="128" spans="2:8" ht="12.75">
      <c r="B128" s="21" t="s">
        <v>17</v>
      </c>
      <c r="C128" s="22" t="s">
        <v>2</v>
      </c>
      <c r="D128" s="23" t="s">
        <v>37</v>
      </c>
      <c r="E128" s="22"/>
      <c r="F128" s="24"/>
      <c r="G128" s="25" t="s">
        <v>182</v>
      </c>
      <c r="H128" s="107">
        <f>SUM(H129+H132+H133+H135)</f>
        <v>0</v>
      </c>
    </row>
    <row r="129" spans="2:8" ht="12.75">
      <c r="B129" s="27" t="s">
        <v>17</v>
      </c>
      <c r="C129" s="28" t="s">
        <v>2</v>
      </c>
      <c r="D129" s="29" t="s">
        <v>37</v>
      </c>
      <c r="E129" s="28" t="s">
        <v>20</v>
      </c>
      <c r="F129" s="30"/>
      <c r="G129" s="31" t="s">
        <v>183</v>
      </c>
      <c r="H129" s="108">
        <f>SUM(H130:H131)</f>
        <v>0</v>
      </c>
    </row>
    <row r="130" spans="2:8" ht="12.75">
      <c r="B130" s="120" t="s">
        <v>17</v>
      </c>
      <c r="C130" s="119" t="s">
        <v>2</v>
      </c>
      <c r="D130" s="39" t="s">
        <v>37</v>
      </c>
      <c r="E130" s="41" t="s">
        <v>20</v>
      </c>
      <c r="F130" s="38" t="s">
        <v>20</v>
      </c>
      <c r="G130" s="138" t="s">
        <v>184</v>
      </c>
      <c r="H130" s="108"/>
    </row>
    <row r="131" spans="2:8" ht="12.75">
      <c r="B131" s="120" t="s">
        <v>17</v>
      </c>
      <c r="C131" s="119" t="s">
        <v>2</v>
      </c>
      <c r="D131" s="39" t="s">
        <v>37</v>
      </c>
      <c r="E131" s="41" t="s">
        <v>20</v>
      </c>
      <c r="F131" s="38" t="s">
        <v>23</v>
      </c>
      <c r="G131" s="138" t="s">
        <v>185</v>
      </c>
      <c r="H131" s="108"/>
    </row>
    <row r="132" spans="2:8" ht="12.75">
      <c r="B132" s="27" t="s">
        <v>17</v>
      </c>
      <c r="C132" s="28" t="s">
        <v>2</v>
      </c>
      <c r="D132" s="29" t="s">
        <v>37</v>
      </c>
      <c r="E132" s="28" t="s">
        <v>23</v>
      </c>
      <c r="F132" s="30"/>
      <c r="G132" s="31" t="s">
        <v>186</v>
      </c>
      <c r="H132" s="108"/>
    </row>
    <row r="133" spans="2:8" ht="12.75">
      <c r="B133" s="27" t="s">
        <v>17</v>
      </c>
      <c r="C133" s="28" t="s">
        <v>2</v>
      </c>
      <c r="D133" s="29" t="s">
        <v>37</v>
      </c>
      <c r="E133" s="28" t="s">
        <v>27</v>
      </c>
      <c r="F133" s="30"/>
      <c r="G133" s="31" t="s">
        <v>187</v>
      </c>
      <c r="H133" s="108">
        <f>SUM(H134)</f>
        <v>0</v>
      </c>
    </row>
    <row r="134" spans="2:8" ht="12.75">
      <c r="B134" s="40" t="s">
        <v>17</v>
      </c>
      <c r="C134" s="41" t="s">
        <v>2</v>
      </c>
      <c r="D134" s="39" t="s">
        <v>37</v>
      </c>
      <c r="E134" s="41" t="s">
        <v>27</v>
      </c>
      <c r="F134" s="38" t="s">
        <v>20</v>
      </c>
      <c r="G134" s="138" t="s">
        <v>188</v>
      </c>
      <c r="H134" s="108"/>
    </row>
    <row r="135" spans="2:8" ht="12.75">
      <c r="B135" s="27" t="s">
        <v>17</v>
      </c>
      <c r="C135" s="28" t="s">
        <v>2</v>
      </c>
      <c r="D135" s="29" t="s">
        <v>37</v>
      </c>
      <c r="E135" s="28" t="s">
        <v>31</v>
      </c>
      <c r="F135" s="30"/>
      <c r="G135" s="31" t="s">
        <v>189</v>
      </c>
      <c r="H135" s="108"/>
    </row>
    <row r="136" spans="2:8" ht="12.75">
      <c r="B136" s="16" t="s">
        <v>17</v>
      </c>
      <c r="C136" s="17" t="s">
        <v>3</v>
      </c>
      <c r="D136" s="18"/>
      <c r="E136" s="17"/>
      <c r="F136" s="19"/>
      <c r="G136" s="20" t="s">
        <v>190</v>
      </c>
      <c r="H136" s="106">
        <f>SUM(H137+H218+H222+H235+H243)</f>
        <v>0</v>
      </c>
    </row>
    <row r="137" spans="2:8" ht="12.75">
      <c r="B137" s="21" t="s">
        <v>17</v>
      </c>
      <c r="C137" s="22" t="s">
        <v>3</v>
      </c>
      <c r="D137" s="23" t="s">
        <v>20</v>
      </c>
      <c r="E137" s="22"/>
      <c r="F137" s="24"/>
      <c r="G137" s="25" t="s">
        <v>21</v>
      </c>
      <c r="H137" s="107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27" t="s">
        <v>17</v>
      </c>
      <c r="C138" s="28" t="s">
        <v>3</v>
      </c>
      <c r="D138" s="29" t="s">
        <v>20</v>
      </c>
      <c r="E138" s="28" t="s">
        <v>20</v>
      </c>
      <c r="F138" s="30"/>
      <c r="G138" s="31" t="s">
        <v>22</v>
      </c>
      <c r="H138" s="108"/>
    </row>
    <row r="139" spans="2:8" ht="12.75">
      <c r="B139" s="27" t="s">
        <v>17</v>
      </c>
      <c r="C139" s="28" t="s">
        <v>3</v>
      </c>
      <c r="D139" s="29" t="s">
        <v>20</v>
      </c>
      <c r="E139" s="28" t="s">
        <v>23</v>
      </c>
      <c r="F139" s="30"/>
      <c r="G139" s="31" t="s">
        <v>24</v>
      </c>
      <c r="H139" s="108">
        <f>SUM(H140:H141)</f>
        <v>0</v>
      </c>
    </row>
    <row r="140" spans="2:8" ht="12.75">
      <c r="B140" s="40" t="s">
        <v>17</v>
      </c>
      <c r="C140" s="41" t="s">
        <v>3</v>
      </c>
      <c r="D140" s="39" t="s">
        <v>20</v>
      </c>
      <c r="E140" s="41" t="s">
        <v>23</v>
      </c>
      <c r="F140" s="38" t="s">
        <v>20</v>
      </c>
      <c r="G140" s="138" t="s">
        <v>25</v>
      </c>
      <c r="H140" s="108"/>
    </row>
    <row r="141" spans="2:8" ht="12.75">
      <c r="B141" s="40" t="s">
        <v>17</v>
      </c>
      <c r="C141" s="41" t="s">
        <v>3</v>
      </c>
      <c r="D141" s="39" t="s">
        <v>20</v>
      </c>
      <c r="E141" s="41" t="s">
        <v>23</v>
      </c>
      <c r="F141" s="38" t="s">
        <v>23</v>
      </c>
      <c r="G141" s="138" t="s">
        <v>26</v>
      </c>
      <c r="H141" s="108"/>
    </row>
    <row r="142" spans="2:8" ht="12.75">
      <c r="B142" s="27" t="s">
        <v>17</v>
      </c>
      <c r="C142" s="28" t="s">
        <v>3</v>
      </c>
      <c r="D142" s="29" t="s">
        <v>20</v>
      </c>
      <c r="E142" s="28" t="s">
        <v>27</v>
      </c>
      <c r="F142" s="30"/>
      <c r="G142" s="31" t="s">
        <v>29</v>
      </c>
      <c r="H142" s="108"/>
    </row>
    <row r="143" spans="2:8" ht="12.75">
      <c r="B143" s="27" t="s">
        <v>17</v>
      </c>
      <c r="C143" s="28" t="s">
        <v>3</v>
      </c>
      <c r="D143" s="29" t="s">
        <v>20</v>
      </c>
      <c r="E143" s="28" t="s">
        <v>31</v>
      </c>
      <c r="F143" s="30"/>
      <c r="G143" s="31" t="s">
        <v>32</v>
      </c>
      <c r="H143" s="108">
        <f>SUM(H144:H146)</f>
        <v>0</v>
      </c>
    </row>
    <row r="144" spans="2:8" ht="12.75">
      <c r="B144" s="40" t="s">
        <v>17</v>
      </c>
      <c r="C144" s="41" t="s">
        <v>3</v>
      </c>
      <c r="D144" s="39" t="s">
        <v>20</v>
      </c>
      <c r="E144" s="41" t="s">
        <v>31</v>
      </c>
      <c r="F144" s="38" t="s">
        <v>20</v>
      </c>
      <c r="G144" s="138" t="s">
        <v>33</v>
      </c>
      <c r="H144" s="108"/>
    </row>
    <row r="145" spans="2:8" ht="12.75">
      <c r="B145" s="40" t="s">
        <v>17</v>
      </c>
      <c r="C145" s="41" t="s">
        <v>3</v>
      </c>
      <c r="D145" s="39" t="s">
        <v>20</v>
      </c>
      <c r="E145" s="41" t="s">
        <v>31</v>
      </c>
      <c r="F145" s="38" t="s">
        <v>23</v>
      </c>
      <c r="G145" s="138" t="s">
        <v>34</v>
      </c>
      <c r="H145" s="108"/>
    </row>
    <row r="146" spans="2:8" ht="12.75">
      <c r="B146" s="40" t="s">
        <v>17</v>
      </c>
      <c r="C146" s="41" t="s">
        <v>3</v>
      </c>
      <c r="D146" s="39" t="s">
        <v>20</v>
      </c>
      <c r="E146" s="41" t="s">
        <v>31</v>
      </c>
      <c r="F146" s="38" t="s">
        <v>27</v>
      </c>
      <c r="G146" s="138" t="s">
        <v>36</v>
      </c>
      <c r="H146" s="108"/>
    </row>
    <row r="147" spans="2:8" ht="12.75">
      <c r="B147" s="27" t="s">
        <v>17</v>
      </c>
      <c r="C147" s="28" t="s">
        <v>3</v>
      </c>
      <c r="D147" s="29" t="s">
        <v>20</v>
      </c>
      <c r="E147" s="28" t="s">
        <v>37</v>
      </c>
      <c r="F147" s="30"/>
      <c r="G147" s="31" t="s">
        <v>38</v>
      </c>
      <c r="H147" s="108"/>
    </row>
    <row r="148" spans="2:8" ht="12.75">
      <c r="B148" s="27" t="s">
        <v>17</v>
      </c>
      <c r="C148" s="28" t="s">
        <v>3</v>
      </c>
      <c r="D148" s="29" t="s">
        <v>20</v>
      </c>
      <c r="E148" s="28" t="s">
        <v>39</v>
      </c>
      <c r="F148" s="30"/>
      <c r="G148" s="31" t="s">
        <v>40</v>
      </c>
      <c r="H148" s="108"/>
    </row>
    <row r="149" spans="2:8" ht="12.75">
      <c r="B149" s="27" t="s">
        <v>17</v>
      </c>
      <c r="C149" s="28" t="s">
        <v>3</v>
      </c>
      <c r="D149" s="29" t="s">
        <v>20</v>
      </c>
      <c r="E149" s="28" t="s">
        <v>41</v>
      </c>
      <c r="F149" s="30"/>
      <c r="G149" s="31" t="s">
        <v>191</v>
      </c>
      <c r="H149" s="108">
        <f>SUM(H150:H151)</f>
        <v>0</v>
      </c>
    </row>
    <row r="150" spans="2:8" ht="12.75">
      <c r="B150" s="40" t="s">
        <v>17</v>
      </c>
      <c r="C150" s="41" t="s">
        <v>3</v>
      </c>
      <c r="D150" s="39" t="s">
        <v>20</v>
      </c>
      <c r="E150" s="41" t="s">
        <v>41</v>
      </c>
      <c r="F150" s="38" t="s">
        <v>20</v>
      </c>
      <c r="G150" s="138" t="s">
        <v>43</v>
      </c>
      <c r="H150" s="108"/>
    </row>
    <row r="151" spans="2:8" ht="12.75">
      <c r="B151" s="40" t="s">
        <v>17</v>
      </c>
      <c r="C151" s="41" t="s">
        <v>3</v>
      </c>
      <c r="D151" s="39" t="s">
        <v>20</v>
      </c>
      <c r="E151" s="41" t="s">
        <v>41</v>
      </c>
      <c r="F151" s="38" t="s">
        <v>23</v>
      </c>
      <c r="G151" s="138" t="s">
        <v>192</v>
      </c>
      <c r="H151" s="108"/>
    </row>
    <row r="152" spans="2:8" ht="12.75">
      <c r="B152" s="27" t="s">
        <v>17</v>
      </c>
      <c r="C152" s="28" t="s">
        <v>3</v>
      </c>
      <c r="D152" s="29" t="s">
        <v>20</v>
      </c>
      <c r="E152" s="28" t="s">
        <v>46</v>
      </c>
      <c r="F152" s="30"/>
      <c r="G152" s="31" t="s">
        <v>47</v>
      </c>
      <c r="H152" s="108">
        <f>SUM(H153:H154)</f>
        <v>0</v>
      </c>
    </row>
    <row r="153" spans="2:8" ht="12.75">
      <c r="B153" s="115" t="s">
        <v>17</v>
      </c>
      <c r="C153" s="116" t="s">
        <v>3</v>
      </c>
      <c r="D153" s="117" t="s">
        <v>20</v>
      </c>
      <c r="E153" s="116" t="s">
        <v>46</v>
      </c>
      <c r="F153" s="117" t="s">
        <v>20</v>
      </c>
      <c r="G153" s="138" t="s">
        <v>48</v>
      </c>
      <c r="H153" s="108"/>
    </row>
    <row r="154" spans="2:8" ht="12.75">
      <c r="B154" s="115" t="s">
        <v>17</v>
      </c>
      <c r="C154" s="116" t="s">
        <v>3</v>
      </c>
      <c r="D154" s="117" t="s">
        <v>20</v>
      </c>
      <c r="E154" s="116" t="s">
        <v>46</v>
      </c>
      <c r="F154" s="118" t="s">
        <v>23</v>
      </c>
      <c r="G154" s="139" t="s">
        <v>49</v>
      </c>
      <c r="H154" s="108"/>
    </row>
    <row r="155" spans="2:8" ht="12.75">
      <c r="B155" s="27" t="s">
        <v>17</v>
      </c>
      <c r="C155" s="28" t="s">
        <v>3</v>
      </c>
      <c r="D155" s="29" t="s">
        <v>20</v>
      </c>
      <c r="E155" s="28" t="s">
        <v>50</v>
      </c>
      <c r="F155" s="30"/>
      <c r="G155" s="31" t="s">
        <v>51</v>
      </c>
      <c r="H155" s="108">
        <f>SUM(H156:H163)</f>
        <v>0</v>
      </c>
    </row>
    <row r="156" spans="2:8" ht="12.75">
      <c r="B156" s="40" t="s">
        <v>17</v>
      </c>
      <c r="C156" s="41" t="s">
        <v>3</v>
      </c>
      <c r="D156" s="39" t="s">
        <v>20</v>
      </c>
      <c r="E156" s="41" t="s">
        <v>50</v>
      </c>
      <c r="F156" s="38" t="s">
        <v>20</v>
      </c>
      <c r="G156" s="140" t="s">
        <v>52</v>
      </c>
      <c r="H156" s="108"/>
    </row>
    <row r="157" spans="2:8" ht="12.75">
      <c r="B157" s="40" t="s">
        <v>17</v>
      </c>
      <c r="C157" s="41" t="s">
        <v>3</v>
      </c>
      <c r="D157" s="39" t="s">
        <v>20</v>
      </c>
      <c r="E157" s="41" t="s">
        <v>50</v>
      </c>
      <c r="F157" s="38" t="s">
        <v>23</v>
      </c>
      <c r="G157" s="140" t="s">
        <v>53</v>
      </c>
      <c r="H157" s="108"/>
    </row>
    <row r="158" spans="2:8" ht="12.75">
      <c r="B158" s="115" t="s">
        <v>17</v>
      </c>
      <c r="C158" s="116" t="s">
        <v>3</v>
      </c>
      <c r="D158" s="117" t="s">
        <v>20</v>
      </c>
      <c r="E158" s="116" t="s">
        <v>50</v>
      </c>
      <c r="F158" s="118" t="s">
        <v>27</v>
      </c>
      <c r="G158" s="139" t="s">
        <v>54</v>
      </c>
      <c r="H158" s="108"/>
    </row>
    <row r="159" spans="2:8" ht="12.75">
      <c r="B159" s="40" t="s">
        <v>17</v>
      </c>
      <c r="C159" s="41" t="s">
        <v>3</v>
      </c>
      <c r="D159" s="39" t="s">
        <v>20</v>
      </c>
      <c r="E159" s="41" t="s">
        <v>50</v>
      </c>
      <c r="F159" s="38" t="s">
        <v>31</v>
      </c>
      <c r="G159" s="140" t="s">
        <v>55</v>
      </c>
      <c r="H159" s="108"/>
    </row>
    <row r="160" spans="2:8" ht="12.75">
      <c r="B160" s="40" t="s">
        <v>17</v>
      </c>
      <c r="C160" s="41" t="s">
        <v>3</v>
      </c>
      <c r="D160" s="39" t="s">
        <v>20</v>
      </c>
      <c r="E160" s="41" t="s">
        <v>50</v>
      </c>
      <c r="F160" s="38" t="s">
        <v>37</v>
      </c>
      <c r="G160" s="140" t="s">
        <v>56</v>
      </c>
      <c r="H160" s="108"/>
    </row>
    <row r="161" spans="2:8" ht="12.75">
      <c r="B161" s="40" t="s">
        <v>17</v>
      </c>
      <c r="C161" s="41" t="s">
        <v>3</v>
      </c>
      <c r="D161" s="39" t="s">
        <v>20</v>
      </c>
      <c r="E161" s="41" t="s">
        <v>50</v>
      </c>
      <c r="F161" s="38" t="s">
        <v>39</v>
      </c>
      <c r="G161" s="140" t="s">
        <v>57</v>
      </c>
      <c r="H161" s="108"/>
    </row>
    <row r="162" spans="2:8" ht="12.75">
      <c r="B162" s="40" t="s">
        <v>17</v>
      </c>
      <c r="C162" s="41" t="s">
        <v>3</v>
      </c>
      <c r="D162" s="39" t="s">
        <v>20</v>
      </c>
      <c r="E162" s="41" t="s">
        <v>50</v>
      </c>
      <c r="F162" s="38" t="s">
        <v>41</v>
      </c>
      <c r="G162" s="140" t="s">
        <v>58</v>
      </c>
      <c r="H162" s="108"/>
    </row>
    <row r="163" spans="2:8" ht="12.75">
      <c r="B163" s="40" t="s">
        <v>17</v>
      </c>
      <c r="C163" s="41" t="s">
        <v>3</v>
      </c>
      <c r="D163" s="39" t="s">
        <v>20</v>
      </c>
      <c r="E163" s="41" t="s">
        <v>50</v>
      </c>
      <c r="F163" s="38" t="s">
        <v>59</v>
      </c>
      <c r="G163" s="140" t="s">
        <v>60</v>
      </c>
      <c r="H163" s="108"/>
    </row>
    <row r="164" spans="2:8" ht="12.75">
      <c r="B164" s="27" t="s">
        <v>17</v>
      </c>
      <c r="C164" s="28" t="s">
        <v>3</v>
      </c>
      <c r="D164" s="29" t="s">
        <v>20</v>
      </c>
      <c r="E164" s="28" t="s">
        <v>61</v>
      </c>
      <c r="F164" s="30"/>
      <c r="G164" s="31" t="s">
        <v>62</v>
      </c>
      <c r="H164" s="108">
        <f>SUM(H165)</f>
        <v>0</v>
      </c>
    </row>
    <row r="165" spans="2:8" ht="12.75">
      <c r="B165" s="40" t="s">
        <v>17</v>
      </c>
      <c r="C165" s="41" t="s">
        <v>3</v>
      </c>
      <c r="D165" s="39" t="s">
        <v>20</v>
      </c>
      <c r="E165" s="41" t="s">
        <v>61</v>
      </c>
      <c r="F165" s="38" t="s">
        <v>20</v>
      </c>
      <c r="G165" s="138" t="s">
        <v>63</v>
      </c>
      <c r="H165" s="108"/>
    </row>
    <row r="166" spans="2:8" ht="12.75">
      <c r="B166" s="27" t="s">
        <v>17</v>
      </c>
      <c r="C166" s="28" t="s">
        <v>3</v>
      </c>
      <c r="D166" s="29" t="s">
        <v>20</v>
      </c>
      <c r="E166" s="28" t="s">
        <v>64</v>
      </c>
      <c r="F166" s="30"/>
      <c r="G166" s="31" t="s">
        <v>65</v>
      </c>
      <c r="H166" s="108">
        <f>SUM(H167)</f>
        <v>0</v>
      </c>
    </row>
    <row r="167" spans="2:8" ht="12.75">
      <c r="B167" s="40" t="s">
        <v>17</v>
      </c>
      <c r="C167" s="41" t="s">
        <v>3</v>
      </c>
      <c r="D167" s="39" t="s">
        <v>20</v>
      </c>
      <c r="E167" s="41" t="s">
        <v>64</v>
      </c>
      <c r="F167" s="38" t="s">
        <v>20</v>
      </c>
      <c r="G167" s="138" t="s">
        <v>66</v>
      </c>
      <c r="H167" s="108"/>
    </row>
    <row r="168" spans="2:8" ht="12.75">
      <c r="B168" s="27" t="s">
        <v>17</v>
      </c>
      <c r="C168" s="28" t="s">
        <v>3</v>
      </c>
      <c r="D168" s="29" t="s">
        <v>20</v>
      </c>
      <c r="E168" s="28" t="s">
        <v>67</v>
      </c>
      <c r="F168" s="38"/>
      <c r="G168" s="31" t="s">
        <v>68</v>
      </c>
      <c r="H168" s="108"/>
    </row>
    <row r="169" spans="2:8" ht="12.75">
      <c r="B169" s="27" t="s">
        <v>17</v>
      </c>
      <c r="C169" s="28" t="s">
        <v>3</v>
      </c>
      <c r="D169" s="29" t="s">
        <v>20</v>
      </c>
      <c r="E169" s="28" t="s">
        <v>69</v>
      </c>
      <c r="F169" s="30"/>
      <c r="G169" s="31" t="s">
        <v>72</v>
      </c>
      <c r="H169" s="108">
        <f>SUM(H170:H177)</f>
        <v>0</v>
      </c>
    </row>
    <row r="170" spans="2:8" ht="12.75">
      <c r="B170" s="40" t="s">
        <v>17</v>
      </c>
      <c r="C170" s="41" t="s">
        <v>3</v>
      </c>
      <c r="D170" s="39" t="s">
        <v>20</v>
      </c>
      <c r="E170" s="41" t="s">
        <v>69</v>
      </c>
      <c r="F170" s="38" t="s">
        <v>20</v>
      </c>
      <c r="G170" s="140" t="s">
        <v>73</v>
      </c>
      <c r="H170" s="108"/>
    </row>
    <row r="171" spans="2:8" ht="12.75">
      <c r="B171" s="40" t="s">
        <v>17</v>
      </c>
      <c r="C171" s="41" t="s">
        <v>3</v>
      </c>
      <c r="D171" s="39" t="s">
        <v>20</v>
      </c>
      <c r="E171" s="41" t="s">
        <v>69</v>
      </c>
      <c r="F171" s="38" t="s">
        <v>23</v>
      </c>
      <c r="G171" s="140" t="s">
        <v>74</v>
      </c>
      <c r="H171" s="108"/>
    </row>
    <row r="172" spans="2:8" ht="12.75">
      <c r="B172" s="40" t="s">
        <v>17</v>
      </c>
      <c r="C172" s="41" t="s">
        <v>3</v>
      </c>
      <c r="D172" s="39" t="s">
        <v>20</v>
      </c>
      <c r="E172" s="41" t="s">
        <v>69</v>
      </c>
      <c r="F172" s="38" t="s">
        <v>27</v>
      </c>
      <c r="G172" s="140" t="s">
        <v>75</v>
      </c>
      <c r="H172" s="108"/>
    </row>
    <row r="173" spans="2:8" ht="12.75">
      <c r="B173" s="40" t="s">
        <v>17</v>
      </c>
      <c r="C173" s="41" t="s">
        <v>3</v>
      </c>
      <c r="D173" s="39" t="s">
        <v>20</v>
      </c>
      <c r="E173" s="41" t="s">
        <v>69</v>
      </c>
      <c r="F173" s="38" t="s">
        <v>31</v>
      </c>
      <c r="G173" s="140" t="s">
        <v>76</v>
      </c>
      <c r="H173" s="108"/>
    </row>
    <row r="174" spans="2:8" ht="12.75">
      <c r="B174" s="40" t="s">
        <v>17</v>
      </c>
      <c r="C174" s="41" t="s">
        <v>3</v>
      </c>
      <c r="D174" s="39" t="s">
        <v>20</v>
      </c>
      <c r="E174" s="41" t="s">
        <v>69</v>
      </c>
      <c r="F174" s="38" t="s">
        <v>37</v>
      </c>
      <c r="G174" s="140" t="s">
        <v>77</v>
      </c>
      <c r="H174" s="108"/>
    </row>
    <row r="175" spans="2:8" ht="12.75">
      <c r="B175" s="40" t="s">
        <v>17</v>
      </c>
      <c r="C175" s="41" t="s">
        <v>3</v>
      </c>
      <c r="D175" s="39" t="s">
        <v>20</v>
      </c>
      <c r="E175" s="41" t="s">
        <v>69</v>
      </c>
      <c r="F175" s="38" t="s">
        <v>39</v>
      </c>
      <c r="G175" s="140" t="s">
        <v>78</v>
      </c>
      <c r="H175" s="108"/>
    </row>
    <row r="176" spans="2:8" ht="12.75">
      <c r="B176" s="40" t="s">
        <v>17</v>
      </c>
      <c r="C176" s="41" t="s">
        <v>3</v>
      </c>
      <c r="D176" s="39" t="s">
        <v>20</v>
      </c>
      <c r="E176" s="41" t="s">
        <v>69</v>
      </c>
      <c r="F176" s="38" t="s">
        <v>41</v>
      </c>
      <c r="G176" s="140" t="s">
        <v>79</v>
      </c>
      <c r="H176" s="108"/>
    </row>
    <row r="177" spans="2:8" ht="12.75">
      <c r="B177" s="40" t="s">
        <v>17</v>
      </c>
      <c r="C177" s="41" t="s">
        <v>3</v>
      </c>
      <c r="D177" s="39" t="s">
        <v>20</v>
      </c>
      <c r="E177" s="41" t="s">
        <v>69</v>
      </c>
      <c r="F177" s="42" t="s">
        <v>59</v>
      </c>
      <c r="G177" s="140" t="s">
        <v>80</v>
      </c>
      <c r="H177" s="108"/>
    </row>
    <row r="178" spans="2:8" ht="12.75">
      <c r="B178" s="27" t="s">
        <v>17</v>
      </c>
      <c r="C178" s="28" t="s">
        <v>3</v>
      </c>
      <c r="D178" s="29" t="s">
        <v>20</v>
      </c>
      <c r="E178" s="28" t="s">
        <v>71</v>
      </c>
      <c r="F178" s="30"/>
      <c r="G178" s="31" t="s">
        <v>82</v>
      </c>
      <c r="H178" s="108">
        <f>SUM(H179:H180)</f>
        <v>0</v>
      </c>
    </row>
    <row r="179" spans="2:8" ht="12.75">
      <c r="B179" s="40" t="s">
        <v>17</v>
      </c>
      <c r="C179" s="41" t="s">
        <v>3</v>
      </c>
      <c r="D179" s="39" t="s">
        <v>20</v>
      </c>
      <c r="E179" s="41" t="s">
        <v>71</v>
      </c>
      <c r="F179" s="38" t="s">
        <v>20</v>
      </c>
      <c r="G179" s="138" t="s">
        <v>193</v>
      </c>
      <c r="H179" s="108"/>
    </row>
    <row r="180" spans="2:8" ht="12.75">
      <c r="B180" s="40" t="s">
        <v>17</v>
      </c>
      <c r="C180" s="41" t="s">
        <v>3</v>
      </c>
      <c r="D180" s="39" t="s">
        <v>20</v>
      </c>
      <c r="E180" s="41" t="s">
        <v>71</v>
      </c>
      <c r="F180" s="42" t="s">
        <v>59</v>
      </c>
      <c r="G180" s="140" t="s">
        <v>84</v>
      </c>
      <c r="H180" s="108"/>
    </row>
    <row r="181" spans="2:8" ht="12.75">
      <c r="B181" s="27" t="s">
        <v>17</v>
      </c>
      <c r="C181" s="28" t="s">
        <v>3</v>
      </c>
      <c r="D181" s="29" t="s">
        <v>20</v>
      </c>
      <c r="E181" s="28" t="s">
        <v>81</v>
      </c>
      <c r="F181" s="42"/>
      <c r="G181" s="141" t="s">
        <v>86</v>
      </c>
      <c r="H181" s="108"/>
    </row>
    <row r="182" spans="2:8" ht="12.75">
      <c r="B182" s="27" t="s">
        <v>17</v>
      </c>
      <c r="C182" s="28" t="s">
        <v>3</v>
      </c>
      <c r="D182" s="29" t="s">
        <v>20</v>
      </c>
      <c r="E182" s="28" t="s">
        <v>85</v>
      </c>
      <c r="F182" s="42"/>
      <c r="G182" s="141" t="s">
        <v>88</v>
      </c>
      <c r="H182" s="108"/>
    </row>
    <row r="183" spans="2:8" ht="12.75">
      <c r="B183" s="27" t="s">
        <v>17</v>
      </c>
      <c r="C183" s="28" t="s">
        <v>3</v>
      </c>
      <c r="D183" s="29" t="s">
        <v>20</v>
      </c>
      <c r="E183" s="28" t="s">
        <v>87</v>
      </c>
      <c r="F183" s="42"/>
      <c r="G183" s="141" t="s">
        <v>90</v>
      </c>
      <c r="H183" s="108"/>
    </row>
    <row r="184" spans="2:8" ht="12.75">
      <c r="B184" s="27" t="s">
        <v>17</v>
      </c>
      <c r="C184" s="28" t="s">
        <v>3</v>
      </c>
      <c r="D184" s="29" t="s">
        <v>20</v>
      </c>
      <c r="E184" s="28" t="s">
        <v>89</v>
      </c>
      <c r="F184" s="42"/>
      <c r="G184" s="31" t="s">
        <v>92</v>
      </c>
      <c r="H184" s="108">
        <f>SUM(H185:H186)</f>
        <v>0</v>
      </c>
    </row>
    <row r="185" spans="2:8" ht="12.75">
      <c r="B185" s="40" t="s">
        <v>17</v>
      </c>
      <c r="C185" s="41" t="s">
        <v>3</v>
      </c>
      <c r="D185" s="39" t="s">
        <v>20</v>
      </c>
      <c r="E185" s="41" t="s">
        <v>89</v>
      </c>
      <c r="F185" s="42" t="s">
        <v>20</v>
      </c>
      <c r="G185" s="138" t="s">
        <v>94</v>
      </c>
      <c r="H185" s="108"/>
    </row>
    <row r="186" spans="2:8" ht="12.75">
      <c r="B186" s="40" t="s">
        <v>17</v>
      </c>
      <c r="C186" s="41" t="s">
        <v>3</v>
      </c>
      <c r="D186" s="39" t="s">
        <v>20</v>
      </c>
      <c r="E186" s="41" t="s">
        <v>89</v>
      </c>
      <c r="F186" s="42" t="s">
        <v>23</v>
      </c>
      <c r="G186" s="138" t="s">
        <v>95</v>
      </c>
      <c r="H186" s="108"/>
    </row>
    <row r="187" spans="2:8" ht="12.75">
      <c r="B187" s="27" t="s">
        <v>17</v>
      </c>
      <c r="C187" s="28" t="s">
        <v>3</v>
      </c>
      <c r="D187" s="29" t="s">
        <v>20</v>
      </c>
      <c r="E187" s="28" t="s">
        <v>91</v>
      </c>
      <c r="F187" s="121"/>
      <c r="G187" s="46" t="s">
        <v>98</v>
      </c>
      <c r="H187" s="108"/>
    </row>
    <row r="188" spans="2:8" ht="12.75">
      <c r="B188" s="27" t="s">
        <v>17</v>
      </c>
      <c r="C188" s="28" t="s">
        <v>3</v>
      </c>
      <c r="D188" s="29" t="s">
        <v>20</v>
      </c>
      <c r="E188" s="28" t="s">
        <v>97</v>
      </c>
      <c r="F188" s="121"/>
      <c r="G188" s="46" t="s">
        <v>100</v>
      </c>
      <c r="H188" s="108"/>
    </row>
    <row r="189" spans="2:8" ht="12.75">
      <c r="B189" s="27" t="s">
        <v>17</v>
      </c>
      <c r="C189" s="28" t="s">
        <v>3</v>
      </c>
      <c r="D189" s="29" t="s">
        <v>20</v>
      </c>
      <c r="E189" s="28" t="s">
        <v>99</v>
      </c>
      <c r="F189" s="121"/>
      <c r="G189" s="46" t="s">
        <v>102</v>
      </c>
      <c r="H189" s="108"/>
    </row>
    <row r="190" spans="2:8" ht="12.75">
      <c r="B190" s="27" t="s">
        <v>17</v>
      </c>
      <c r="C190" s="28" t="s">
        <v>3</v>
      </c>
      <c r="D190" s="29" t="s">
        <v>20</v>
      </c>
      <c r="E190" s="28" t="s">
        <v>101</v>
      </c>
      <c r="F190" s="121"/>
      <c r="G190" s="46" t="s">
        <v>104</v>
      </c>
      <c r="H190" s="108"/>
    </row>
    <row r="191" spans="2:8" ht="12.75">
      <c r="B191" s="27" t="s">
        <v>17</v>
      </c>
      <c r="C191" s="28" t="s">
        <v>3</v>
      </c>
      <c r="D191" s="29" t="s">
        <v>20</v>
      </c>
      <c r="E191" s="28" t="s">
        <v>103</v>
      </c>
      <c r="F191" s="121"/>
      <c r="G191" s="46" t="s">
        <v>106</v>
      </c>
      <c r="H191" s="108"/>
    </row>
    <row r="192" spans="2:8" ht="12.75">
      <c r="B192" s="27" t="s">
        <v>17</v>
      </c>
      <c r="C192" s="28" t="s">
        <v>3</v>
      </c>
      <c r="D192" s="29" t="s">
        <v>20</v>
      </c>
      <c r="E192" s="28" t="s">
        <v>105</v>
      </c>
      <c r="F192" s="121"/>
      <c r="G192" s="46" t="s">
        <v>194</v>
      </c>
      <c r="H192" s="108"/>
    </row>
    <row r="193" spans="2:8" ht="12.75">
      <c r="B193" s="27" t="s">
        <v>17</v>
      </c>
      <c r="C193" s="28" t="s">
        <v>3</v>
      </c>
      <c r="D193" s="29" t="s">
        <v>20</v>
      </c>
      <c r="E193" s="28" t="s">
        <v>107</v>
      </c>
      <c r="F193" s="121"/>
      <c r="G193" s="46" t="s">
        <v>195</v>
      </c>
      <c r="H193" s="108"/>
    </row>
    <row r="194" spans="2:8" ht="12.75">
      <c r="B194" s="27" t="s">
        <v>17</v>
      </c>
      <c r="C194" s="28" t="s">
        <v>3</v>
      </c>
      <c r="D194" s="29" t="s">
        <v>20</v>
      </c>
      <c r="E194" s="28" t="s">
        <v>111</v>
      </c>
      <c r="F194" s="121"/>
      <c r="G194" s="46" t="s">
        <v>196</v>
      </c>
      <c r="H194" s="108"/>
    </row>
    <row r="195" spans="2:8" ht="12.75">
      <c r="B195" s="33" t="s">
        <v>17</v>
      </c>
      <c r="C195" s="34" t="s">
        <v>3</v>
      </c>
      <c r="D195" s="35" t="s">
        <v>20</v>
      </c>
      <c r="E195" s="34" t="s">
        <v>113</v>
      </c>
      <c r="F195" s="36"/>
      <c r="G195" s="37" t="s">
        <v>116</v>
      </c>
      <c r="H195" s="108">
        <f>SUM(H196:H197)</f>
        <v>0</v>
      </c>
    </row>
    <row r="196" spans="2:8" ht="12.75">
      <c r="B196" s="115" t="s">
        <v>17</v>
      </c>
      <c r="C196" s="116" t="s">
        <v>3</v>
      </c>
      <c r="D196" s="117" t="s">
        <v>20</v>
      </c>
      <c r="E196" s="116" t="s">
        <v>113</v>
      </c>
      <c r="F196" s="118" t="s">
        <v>20</v>
      </c>
      <c r="G196" s="139" t="s">
        <v>117</v>
      </c>
      <c r="H196" s="108"/>
    </row>
    <row r="197" spans="2:8" ht="12.75">
      <c r="B197" s="115" t="s">
        <v>17</v>
      </c>
      <c r="C197" s="116" t="s">
        <v>3</v>
      </c>
      <c r="D197" s="117" t="s">
        <v>20</v>
      </c>
      <c r="E197" s="116" t="s">
        <v>113</v>
      </c>
      <c r="F197" s="118" t="s">
        <v>23</v>
      </c>
      <c r="G197" s="139" t="s">
        <v>118</v>
      </c>
      <c r="H197" s="108"/>
    </row>
    <row r="198" spans="2:8" ht="12.75">
      <c r="B198" s="27" t="s">
        <v>17</v>
      </c>
      <c r="C198" s="28" t="s">
        <v>3</v>
      </c>
      <c r="D198" s="29" t="s">
        <v>20</v>
      </c>
      <c r="E198" s="122" t="s">
        <v>115</v>
      </c>
      <c r="F198" s="123"/>
      <c r="G198" s="142" t="s">
        <v>197</v>
      </c>
      <c r="H198" s="108"/>
    </row>
    <row r="199" spans="2:8" ht="12.75">
      <c r="B199" s="27" t="s">
        <v>17</v>
      </c>
      <c r="C199" s="28" t="s">
        <v>3</v>
      </c>
      <c r="D199" s="29" t="s">
        <v>20</v>
      </c>
      <c r="E199" s="122" t="s">
        <v>121</v>
      </c>
      <c r="F199" s="123"/>
      <c r="G199" s="142" t="s">
        <v>124</v>
      </c>
      <c r="H199" s="108"/>
    </row>
    <row r="200" spans="2:8" ht="12.75">
      <c r="B200" s="27" t="s">
        <v>17</v>
      </c>
      <c r="C200" s="28" t="s">
        <v>3</v>
      </c>
      <c r="D200" s="29" t="s">
        <v>20</v>
      </c>
      <c r="E200" s="28" t="s">
        <v>123</v>
      </c>
      <c r="F200" s="30"/>
      <c r="G200" s="31" t="s">
        <v>126</v>
      </c>
      <c r="H200" s="108">
        <f>SUM(H201:H202)</f>
        <v>0</v>
      </c>
    </row>
    <row r="201" spans="2:8" ht="12.75">
      <c r="B201" s="40" t="s">
        <v>17</v>
      </c>
      <c r="C201" s="41" t="s">
        <v>3</v>
      </c>
      <c r="D201" s="39" t="s">
        <v>20</v>
      </c>
      <c r="E201" s="41" t="s">
        <v>123</v>
      </c>
      <c r="F201" s="38" t="s">
        <v>20</v>
      </c>
      <c r="G201" s="139" t="s">
        <v>127</v>
      </c>
      <c r="H201" s="108"/>
    </row>
    <row r="202" spans="2:8" ht="12.75">
      <c r="B202" s="120" t="s">
        <v>17</v>
      </c>
      <c r="C202" s="119" t="s">
        <v>3</v>
      </c>
      <c r="D202" s="45" t="s">
        <v>20</v>
      </c>
      <c r="E202" s="119" t="s">
        <v>123</v>
      </c>
      <c r="F202" s="42" t="s">
        <v>23</v>
      </c>
      <c r="G202" s="140" t="s">
        <v>128</v>
      </c>
      <c r="H202" s="108"/>
    </row>
    <row r="203" spans="2:8" ht="12.75">
      <c r="B203" s="27" t="s">
        <v>17</v>
      </c>
      <c r="C203" s="28" t="s">
        <v>3</v>
      </c>
      <c r="D203" s="29" t="s">
        <v>20</v>
      </c>
      <c r="E203" s="32" t="s">
        <v>125</v>
      </c>
      <c r="F203" s="121"/>
      <c r="G203" s="141" t="s">
        <v>130</v>
      </c>
      <c r="H203" s="108"/>
    </row>
    <row r="204" spans="2:8" ht="12.75">
      <c r="B204" s="27" t="s">
        <v>17</v>
      </c>
      <c r="C204" s="28" t="s">
        <v>3</v>
      </c>
      <c r="D204" s="29" t="s">
        <v>20</v>
      </c>
      <c r="E204" s="32" t="s">
        <v>129</v>
      </c>
      <c r="F204" s="121"/>
      <c r="G204" s="141" t="s">
        <v>132</v>
      </c>
      <c r="H204" s="108"/>
    </row>
    <row r="205" spans="2:8" ht="12.75">
      <c r="B205" s="27" t="s">
        <v>17</v>
      </c>
      <c r="C205" s="28" t="s">
        <v>3</v>
      </c>
      <c r="D205" s="29" t="s">
        <v>20</v>
      </c>
      <c r="E205" s="32" t="s">
        <v>131</v>
      </c>
      <c r="F205" s="121"/>
      <c r="G205" s="141" t="s">
        <v>134</v>
      </c>
      <c r="H205" s="108"/>
    </row>
    <row r="206" spans="2:8" ht="12.75">
      <c r="B206" s="27" t="s">
        <v>17</v>
      </c>
      <c r="C206" s="28" t="s">
        <v>3</v>
      </c>
      <c r="D206" s="29" t="s">
        <v>20</v>
      </c>
      <c r="E206" s="32" t="s">
        <v>133</v>
      </c>
      <c r="F206" s="121"/>
      <c r="G206" s="141" t="s">
        <v>136</v>
      </c>
      <c r="H206" s="108"/>
    </row>
    <row r="207" spans="2:8" ht="12.75">
      <c r="B207" s="27" t="s">
        <v>17</v>
      </c>
      <c r="C207" s="28" t="s">
        <v>3</v>
      </c>
      <c r="D207" s="29" t="s">
        <v>20</v>
      </c>
      <c r="E207" s="32" t="s">
        <v>135</v>
      </c>
      <c r="F207" s="121"/>
      <c r="G207" s="141" t="s">
        <v>138</v>
      </c>
      <c r="H207" s="108"/>
    </row>
    <row r="208" spans="2:8" ht="12.75">
      <c r="B208" s="27" t="s">
        <v>17</v>
      </c>
      <c r="C208" s="28" t="s">
        <v>3</v>
      </c>
      <c r="D208" s="29" t="s">
        <v>20</v>
      </c>
      <c r="E208" s="32" t="s">
        <v>137</v>
      </c>
      <c r="F208" s="121"/>
      <c r="G208" s="141" t="s">
        <v>140</v>
      </c>
      <c r="H208" s="108"/>
    </row>
    <row r="209" spans="2:8" ht="12.75">
      <c r="B209" s="27" t="s">
        <v>17</v>
      </c>
      <c r="C209" s="28" t="s">
        <v>3</v>
      </c>
      <c r="D209" s="29" t="s">
        <v>20</v>
      </c>
      <c r="E209" s="28" t="s">
        <v>139</v>
      </c>
      <c r="F209" s="30"/>
      <c r="G209" s="31" t="s">
        <v>142</v>
      </c>
      <c r="H209" s="108"/>
    </row>
    <row r="210" spans="2:8" ht="12.75">
      <c r="B210" s="27" t="s">
        <v>17</v>
      </c>
      <c r="C210" s="28" t="s">
        <v>3</v>
      </c>
      <c r="D210" s="29" t="s">
        <v>20</v>
      </c>
      <c r="E210" s="28" t="s">
        <v>141</v>
      </c>
      <c r="F210" s="30"/>
      <c r="G210" s="46" t="s">
        <v>144</v>
      </c>
      <c r="H210" s="108"/>
    </row>
    <row r="211" spans="2:8" ht="12.75">
      <c r="B211" s="27" t="s">
        <v>17</v>
      </c>
      <c r="C211" s="28" t="s">
        <v>3</v>
      </c>
      <c r="D211" s="29" t="s">
        <v>20</v>
      </c>
      <c r="E211" s="28" t="s">
        <v>143</v>
      </c>
      <c r="F211" s="30"/>
      <c r="G211" s="46" t="s">
        <v>146</v>
      </c>
      <c r="H211" s="108"/>
    </row>
    <row r="212" spans="2:8" ht="12.75">
      <c r="B212" s="27" t="s">
        <v>17</v>
      </c>
      <c r="C212" s="28" t="s">
        <v>3</v>
      </c>
      <c r="D212" s="29" t="s">
        <v>20</v>
      </c>
      <c r="E212" s="28" t="s">
        <v>145</v>
      </c>
      <c r="F212" s="30"/>
      <c r="G212" s="46" t="s">
        <v>198</v>
      </c>
      <c r="H212" s="108"/>
    </row>
    <row r="213" spans="2:8" ht="12.75">
      <c r="B213" s="27" t="s">
        <v>17</v>
      </c>
      <c r="C213" s="28" t="s">
        <v>3</v>
      </c>
      <c r="D213" s="29" t="s">
        <v>20</v>
      </c>
      <c r="E213" s="28" t="s">
        <v>147</v>
      </c>
      <c r="F213" s="30"/>
      <c r="G213" s="46" t="s">
        <v>150</v>
      </c>
      <c r="H213" s="108"/>
    </row>
    <row r="214" spans="2:8" ht="12.75">
      <c r="B214" s="27" t="s">
        <v>17</v>
      </c>
      <c r="C214" s="28" t="s">
        <v>3</v>
      </c>
      <c r="D214" s="29" t="s">
        <v>20</v>
      </c>
      <c r="E214" s="28" t="s">
        <v>149</v>
      </c>
      <c r="F214" s="30"/>
      <c r="G214" s="46" t="s">
        <v>154</v>
      </c>
      <c r="H214" s="108">
        <f>SUM(H215)</f>
        <v>0</v>
      </c>
    </row>
    <row r="215" spans="2:8" ht="12.75">
      <c r="B215" s="40" t="s">
        <v>17</v>
      </c>
      <c r="C215" s="41" t="s">
        <v>3</v>
      </c>
      <c r="D215" s="39" t="s">
        <v>20</v>
      </c>
      <c r="E215" s="41" t="s">
        <v>149</v>
      </c>
      <c r="F215" s="38" t="s">
        <v>20</v>
      </c>
      <c r="G215" s="138" t="s">
        <v>199</v>
      </c>
      <c r="H215" s="108"/>
    </row>
    <row r="216" spans="2:8" ht="12.75">
      <c r="B216" s="47" t="s">
        <v>17</v>
      </c>
      <c r="C216" s="48" t="s">
        <v>3</v>
      </c>
      <c r="D216" s="49" t="s">
        <v>20</v>
      </c>
      <c r="E216" s="48" t="s">
        <v>59</v>
      </c>
      <c r="F216" s="50"/>
      <c r="G216" s="31" t="s">
        <v>156</v>
      </c>
      <c r="H216" s="108"/>
    </row>
    <row r="217" spans="2:8" ht="27.75">
      <c r="B217" s="47"/>
      <c r="C217" s="48"/>
      <c r="D217" s="49"/>
      <c r="E217" s="48"/>
      <c r="F217" s="50"/>
      <c r="G217" s="43" t="s">
        <v>157</v>
      </c>
      <c r="H217" s="108"/>
    </row>
    <row r="218" spans="2:8" ht="12.75">
      <c r="B218" s="21" t="s">
        <v>17</v>
      </c>
      <c r="C218" s="22" t="s">
        <v>3</v>
      </c>
      <c r="D218" s="23" t="s">
        <v>23</v>
      </c>
      <c r="E218" s="22"/>
      <c r="F218" s="24"/>
      <c r="G218" s="25" t="s">
        <v>158</v>
      </c>
      <c r="H218" s="107">
        <f>SUM(H219:H221)</f>
        <v>0</v>
      </c>
    </row>
    <row r="219" spans="2:8" ht="12.75">
      <c r="B219" s="27" t="s">
        <v>17</v>
      </c>
      <c r="C219" s="28" t="s">
        <v>3</v>
      </c>
      <c r="D219" s="29" t="s">
        <v>23</v>
      </c>
      <c r="E219" s="28" t="s">
        <v>20</v>
      </c>
      <c r="F219" s="30"/>
      <c r="G219" s="31" t="s">
        <v>159</v>
      </c>
      <c r="H219" s="108"/>
    </row>
    <row r="220" spans="2:8" ht="12.75">
      <c r="B220" s="27" t="s">
        <v>17</v>
      </c>
      <c r="C220" s="28" t="s">
        <v>3</v>
      </c>
      <c r="D220" s="29" t="s">
        <v>23</v>
      </c>
      <c r="E220" s="28" t="s">
        <v>23</v>
      </c>
      <c r="F220" s="30"/>
      <c r="G220" s="31" t="s">
        <v>160</v>
      </c>
      <c r="H220" s="108"/>
    </row>
    <row r="221" spans="2:8" ht="12.75">
      <c r="B221" s="27" t="s">
        <v>17</v>
      </c>
      <c r="C221" s="28" t="s">
        <v>3</v>
      </c>
      <c r="D221" s="29" t="s">
        <v>23</v>
      </c>
      <c r="E221" s="28" t="s">
        <v>27</v>
      </c>
      <c r="F221" s="30"/>
      <c r="G221" s="31" t="s">
        <v>161</v>
      </c>
      <c r="H221" s="108"/>
    </row>
    <row r="222" spans="2:8" ht="12.75">
      <c r="B222" s="21" t="s">
        <v>17</v>
      </c>
      <c r="C222" s="22" t="s">
        <v>3</v>
      </c>
      <c r="D222" s="23" t="s">
        <v>27</v>
      </c>
      <c r="E222" s="22"/>
      <c r="F222" s="24"/>
      <c r="G222" s="25" t="s">
        <v>162</v>
      </c>
      <c r="H222" s="107">
        <f>SUM(H223+H226+H230)</f>
        <v>0</v>
      </c>
    </row>
    <row r="223" spans="2:8" ht="12.75">
      <c r="B223" s="27" t="s">
        <v>17</v>
      </c>
      <c r="C223" s="28" t="s">
        <v>3</v>
      </c>
      <c r="D223" s="29" t="s">
        <v>27</v>
      </c>
      <c r="E223" s="28" t="s">
        <v>20</v>
      </c>
      <c r="F223" s="30"/>
      <c r="G223" s="31" t="s">
        <v>163</v>
      </c>
      <c r="H223" s="108">
        <f>SUM(H224:H225)</f>
        <v>0</v>
      </c>
    </row>
    <row r="224" spans="2:8" ht="12.75">
      <c r="B224" s="40" t="s">
        <v>17</v>
      </c>
      <c r="C224" s="41" t="s">
        <v>3</v>
      </c>
      <c r="D224" s="39" t="s">
        <v>27</v>
      </c>
      <c r="E224" s="41" t="s">
        <v>20</v>
      </c>
      <c r="F224" s="38" t="s">
        <v>20</v>
      </c>
      <c r="G224" s="138" t="s">
        <v>164</v>
      </c>
      <c r="H224" s="108"/>
    </row>
    <row r="225" spans="2:8" ht="12.75">
      <c r="B225" s="40" t="s">
        <v>17</v>
      </c>
      <c r="C225" s="41" t="s">
        <v>3</v>
      </c>
      <c r="D225" s="39" t="s">
        <v>27</v>
      </c>
      <c r="E225" s="41" t="s">
        <v>20</v>
      </c>
      <c r="F225" s="38" t="s">
        <v>23</v>
      </c>
      <c r="G225" s="138" t="s">
        <v>165</v>
      </c>
      <c r="H225" s="108"/>
    </row>
    <row r="226" spans="2:8" ht="12.75">
      <c r="B226" s="27" t="s">
        <v>17</v>
      </c>
      <c r="C226" s="28" t="s">
        <v>3</v>
      </c>
      <c r="D226" s="29" t="s">
        <v>27</v>
      </c>
      <c r="E226" s="28" t="s">
        <v>23</v>
      </c>
      <c r="F226" s="30"/>
      <c r="G226" s="31" t="s">
        <v>166</v>
      </c>
      <c r="H226" s="108">
        <f>SUM(H227:H229)</f>
        <v>0</v>
      </c>
    </row>
    <row r="227" spans="2:8" ht="12.75">
      <c r="B227" s="40" t="s">
        <v>17</v>
      </c>
      <c r="C227" s="41" t="s">
        <v>3</v>
      </c>
      <c r="D227" s="39" t="s">
        <v>27</v>
      </c>
      <c r="E227" s="41" t="s">
        <v>23</v>
      </c>
      <c r="F227" s="38" t="s">
        <v>20</v>
      </c>
      <c r="G227" s="138" t="s">
        <v>164</v>
      </c>
      <c r="H227" s="108"/>
    </row>
    <row r="228" spans="2:8" ht="12.75">
      <c r="B228" s="40" t="s">
        <v>17</v>
      </c>
      <c r="C228" s="41" t="s">
        <v>3</v>
      </c>
      <c r="D228" s="39" t="s">
        <v>27</v>
      </c>
      <c r="E228" s="41" t="s">
        <v>23</v>
      </c>
      <c r="F228" s="38" t="s">
        <v>23</v>
      </c>
      <c r="G228" s="138" t="s">
        <v>167</v>
      </c>
      <c r="H228" s="108"/>
    </row>
    <row r="229" spans="2:8" ht="12.75">
      <c r="B229" s="40" t="s">
        <v>17</v>
      </c>
      <c r="C229" s="41" t="s">
        <v>3</v>
      </c>
      <c r="D229" s="39" t="s">
        <v>27</v>
      </c>
      <c r="E229" s="41" t="s">
        <v>23</v>
      </c>
      <c r="F229" s="38" t="s">
        <v>27</v>
      </c>
      <c r="G229" s="138" t="s">
        <v>168</v>
      </c>
      <c r="H229" s="108"/>
    </row>
    <row r="230" spans="2:8" ht="12.75">
      <c r="B230" s="27" t="s">
        <v>17</v>
      </c>
      <c r="C230" s="28" t="s">
        <v>3</v>
      </c>
      <c r="D230" s="29" t="s">
        <v>27</v>
      </c>
      <c r="E230" s="28" t="s">
        <v>27</v>
      </c>
      <c r="F230" s="30"/>
      <c r="G230" s="31" t="s">
        <v>169</v>
      </c>
      <c r="H230" s="108">
        <f>SUM(H231:H234)</f>
        <v>0</v>
      </c>
    </row>
    <row r="231" spans="2:8" ht="12.75">
      <c r="B231" s="120" t="s">
        <v>17</v>
      </c>
      <c r="C231" s="119" t="s">
        <v>3</v>
      </c>
      <c r="D231" s="45" t="s">
        <v>20</v>
      </c>
      <c r="E231" s="119" t="s">
        <v>27</v>
      </c>
      <c r="F231" s="42" t="s">
        <v>20</v>
      </c>
      <c r="G231" s="140" t="s">
        <v>171</v>
      </c>
      <c r="H231" s="108"/>
    </row>
    <row r="232" spans="2:8" ht="12.75">
      <c r="B232" s="120" t="s">
        <v>17</v>
      </c>
      <c r="C232" s="119" t="s">
        <v>3</v>
      </c>
      <c r="D232" s="45" t="s">
        <v>20</v>
      </c>
      <c r="E232" s="119" t="s">
        <v>27</v>
      </c>
      <c r="F232" s="42" t="s">
        <v>23</v>
      </c>
      <c r="G232" s="140" t="s">
        <v>171</v>
      </c>
      <c r="H232" s="108"/>
    </row>
    <row r="233" spans="2:8" ht="12.75">
      <c r="B233" s="120" t="s">
        <v>17</v>
      </c>
      <c r="C233" s="119" t="s">
        <v>3</v>
      </c>
      <c r="D233" s="45" t="s">
        <v>20</v>
      </c>
      <c r="E233" s="119" t="s">
        <v>27</v>
      </c>
      <c r="F233" s="42" t="s">
        <v>27</v>
      </c>
      <c r="G233" s="140" t="s">
        <v>172</v>
      </c>
      <c r="H233" s="108"/>
    </row>
    <row r="234" spans="2:8" ht="12.75">
      <c r="B234" s="120" t="s">
        <v>17</v>
      </c>
      <c r="C234" s="119" t="s">
        <v>3</v>
      </c>
      <c r="D234" s="45" t="s">
        <v>20</v>
      </c>
      <c r="E234" s="119" t="s">
        <v>27</v>
      </c>
      <c r="F234" s="42" t="s">
        <v>31</v>
      </c>
      <c r="G234" s="140" t="s">
        <v>200</v>
      </c>
      <c r="H234" s="108"/>
    </row>
    <row r="235" spans="2:8" ht="12.75">
      <c r="B235" s="21" t="s">
        <v>17</v>
      </c>
      <c r="C235" s="22" t="s">
        <v>3</v>
      </c>
      <c r="D235" s="23" t="s">
        <v>31</v>
      </c>
      <c r="E235" s="22"/>
      <c r="F235" s="24"/>
      <c r="G235" s="25" t="s">
        <v>174</v>
      </c>
      <c r="H235" s="107">
        <f>SUM(H236:H242)</f>
        <v>0</v>
      </c>
    </row>
    <row r="236" spans="2:8" ht="12.75">
      <c r="B236" s="27" t="s">
        <v>17</v>
      </c>
      <c r="C236" s="28" t="s">
        <v>3</v>
      </c>
      <c r="D236" s="29" t="s">
        <v>31</v>
      </c>
      <c r="E236" s="28" t="s">
        <v>20</v>
      </c>
      <c r="F236" s="30"/>
      <c r="G236" s="31" t="s">
        <v>175</v>
      </c>
      <c r="H236" s="108"/>
    </row>
    <row r="237" spans="2:8" ht="12.75">
      <c r="B237" s="27" t="s">
        <v>17</v>
      </c>
      <c r="C237" s="28" t="s">
        <v>3</v>
      </c>
      <c r="D237" s="29" t="s">
        <v>31</v>
      </c>
      <c r="E237" s="28" t="s">
        <v>23</v>
      </c>
      <c r="F237" s="30"/>
      <c r="G237" s="31" t="s">
        <v>176</v>
      </c>
      <c r="H237" s="108"/>
    </row>
    <row r="238" spans="2:8" ht="12.75">
      <c r="B238" s="27" t="s">
        <v>17</v>
      </c>
      <c r="C238" s="28" t="s">
        <v>3</v>
      </c>
      <c r="D238" s="29" t="s">
        <v>31</v>
      </c>
      <c r="E238" s="28" t="s">
        <v>27</v>
      </c>
      <c r="F238" s="30"/>
      <c r="G238" s="31" t="s">
        <v>177</v>
      </c>
      <c r="H238" s="108"/>
    </row>
    <row r="239" spans="2:8" ht="12.75">
      <c r="B239" s="27" t="s">
        <v>17</v>
      </c>
      <c r="C239" s="28" t="s">
        <v>3</v>
      </c>
      <c r="D239" s="29" t="s">
        <v>31</v>
      </c>
      <c r="E239" s="28" t="s">
        <v>31</v>
      </c>
      <c r="F239" s="30"/>
      <c r="G239" s="31" t="s">
        <v>178</v>
      </c>
      <c r="H239" s="108"/>
    </row>
    <row r="240" spans="2:8" ht="12.75">
      <c r="B240" s="27" t="s">
        <v>17</v>
      </c>
      <c r="C240" s="28" t="s">
        <v>3</v>
      </c>
      <c r="D240" s="29" t="s">
        <v>31</v>
      </c>
      <c r="E240" s="28" t="s">
        <v>37</v>
      </c>
      <c r="F240" s="30"/>
      <c r="G240" s="31" t="s">
        <v>179</v>
      </c>
      <c r="H240" s="107"/>
    </row>
    <row r="241" spans="2:8" ht="12.75">
      <c r="B241" s="27" t="s">
        <v>17</v>
      </c>
      <c r="C241" s="28" t="s">
        <v>3</v>
      </c>
      <c r="D241" s="29" t="s">
        <v>31</v>
      </c>
      <c r="E241" s="28" t="s">
        <v>39</v>
      </c>
      <c r="F241" s="30"/>
      <c r="G241" s="31" t="s">
        <v>180</v>
      </c>
      <c r="H241" s="107"/>
    </row>
    <row r="242" spans="2:8" ht="12.75">
      <c r="B242" s="27" t="s">
        <v>17</v>
      </c>
      <c r="C242" s="28" t="s">
        <v>3</v>
      </c>
      <c r="D242" s="29" t="s">
        <v>31</v>
      </c>
      <c r="E242" s="28" t="s">
        <v>41</v>
      </c>
      <c r="F242" s="30"/>
      <c r="G242" s="31" t="s">
        <v>181</v>
      </c>
      <c r="H242" s="107"/>
    </row>
    <row r="243" spans="2:8" ht="12.75">
      <c r="B243" s="21" t="s">
        <v>17</v>
      </c>
      <c r="C243" s="22" t="s">
        <v>3</v>
      </c>
      <c r="D243" s="23" t="s">
        <v>37</v>
      </c>
      <c r="E243" s="22"/>
      <c r="F243" s="24"/>
      <c r="G243" s="25" t="s">
        <v>182</v>
      </c>
      <c r="H243" s="107">
        <f>SUM(H244+H247+H248+H250)</f>
        <v>0</v>
      </c>
    </row>
    <row r="244" spans="2:8" ht="12.75">
      <c r="B244" s="27" t="s">
        <v>17</v>
      </c>
      <c r="C244" s="28" t="s">
        <v>3</v>
      </c>
      <c r="D244" s="29" t="s">
        <v>37</v>
      </c>
      <c r="E244" s="28" t="s">
        <v>20</v>
      </c>
      <c r="F244" s="30"/>
      <c r="G244" s="31" t="s">
        <v>183</v>
      </c>
      <c r="H244" s="108">
        <f>SUM(H245:H246)</f>
        <v>0</v>
      </c>
    </row>
    <row r="245" spans="2:8" ht="12.75">
      <c r="B245" s="40" t="s">
        <v>17</v>
      </c>
      <c r="C245" s="41" t="s">
        <v>3</v>
      </c>
      <c r="D245" s="39" t="s">
        <v>37</v>
      </c>
      <c r="E245" s="41" t="s">
        <v>20</v>
      </c>
      <c r="F245" s="38" t="s">
        <v>20</v>
      </c>
      <c r="G245" s="138" t="s">
        <v>184</v>
      </c>
      <c r="H245" s="108"/>
    </row>
    <row r="246" spans="2:8" ht="12.75">
      <c r="B246" s="40" t="s">
        <v>17</v>
      </c>
      <c r="C246" s="41" t="s">
        <v>3</v>
      </c>
      <c r="D246" s="39" t="s">
        <v>37</v>
      </c>
      <c r="E246" s="41" t="s">
        <v>20</v>
      </c>
      <c r="F246" s="38" t="s">
        <v>23</v>
      </c>
      <c r="G246" s="138" t="s">
        <v>185</v>
      </c>
      <c r="H246" s="108"/>
    </row>
    <row r="247" spans="2:8" ht="12.75">
      <c r="B247" s="27" t="s">
        <v>17</v>
      </c>
      <c r="C247" s="28" t="s">
        <v>3</v>
      </c>
      <c r="D247" s="29" t="s">
        <v>37</v>
      </c>
      <c r="E247" s="28" t="s">
        <v>23</v>
      </c>
      <c r="F247" s="30"/>
      <c r="G247" s="31" t="s">
        <v>186</v>
      </c>
      <c r="H247" s="108"/>
    </row>
    <row r="248" spans="2:8" ht="12.75">
      <c r="B248" s="27" t="s">
        <v>17</v>
      </c>
      <c r="C248" s="28" t="s">
        <v>3</v>
      </c>
      <c r="D248" s="29" t="s">
        <v>37</v>
      </c>
      <c r="E248" s="28" t="s">
        <v>27</v>
      </c>
      <c r="F248" s="30"/>
      <c r="G248" s="31" t="s">
        <v>187</v>
      </c>
      <c r="H248" s="108">
        <f>SUM(H249)</f>
        <v>0</v>
      </c>
    </row>
    <row r="249" spans="2:8" ht="12.75">
      <c r="B249" s="40" t="s">
        <v>17</v>
      </c>
      <c r="C249" s="41" t="s">
        <v>3</v>
      </c>
      <c r="D249" s="39" t="s">
        <v>37</v>
      </c>
      <c r="E249" s="41" t="s">
        <v>27</v>
      </c>
      <c r="F249" s="38" t="s">
        <v>20</v>
      </c>
      <c r="G249" s="138" t="s">
        <v>188</v>
      </c>
      <c r="H249" s="108"/>
    </row>
    <row r="250" spans="2:8" ht="12.75">
      <c r="B250" s="27" t="s">
        <v>17</v>
      </c>
      <c r="C250" s="28" t="s">
        <v>3</v>
      </c>
      <c r="D250" s="29" t="s">
        <v>37</v>
      </c>
      <c r="E250" s="28" t="s">
        <v>31</v>
      </c>
      <c r="F250" s="30"/>
      <c r="G250" s="31" t="s">
        <v>189</v>
      </c>
      <c r="H250" s="108"/>
    </row>
    <row r="251" spans="2:8" ht="12.75">
      <c r="B251" s="16" t="s">
        <v>17</v>
      </c>
      <c r="C251" s="17" t="s">
        <v>4</v>
      </c>
      <c r="D251" s="18"/>
      <c r="E251" s="17"/>
      <c r="F251" s="19"/>
      <c r="G251" s="20" t="s">
        <v>201</v>
      </c>
      <c r="H251" s="106">
        <f>SUM(H252:H259)</f>
        <v>0</v>
      </c>
    </row>
    <row r="252" spans="2:8" ht="12.75">
      <c r="B252" s="27" t="s">
        <v>17</v>
      </c>
      <c r="C252" s="28" t="s">
        <v>4</v>
      </c>
      <c r="D252" s="29" t="s">
        <v>20</v>
      </c>
      <c r="E252" s="28"/>
      <c r="F252" s="30"/>
      <c r="G252" s="31" t="s">
        <v>202</v>
      </c>
      <c r="H252" s="108"/>
    </row>
    <row r="253" spans="2:8" ht="12.75">
      <c r="B253" s="27" t="s">
        <v>17</v>
      </c>
      <c r="C253" s="28" t="s">
        <v>4</v>
      </c>
      <c r="D253" s="29" t="s">
        <v>23</v>
      </c>
      <c r="E253" s="28"/>
      <c r="F253" s="30"/>
      <c r="G253" s="31" t="s">
        <v>203</v>
      </c>
      <c r="H253" s="108"/>
    </row>
    <row r="254" spans="2:8" ht="12.75">
      <c r="B254" s="27" t="s">
        <v>17</v>
      </c>
      <c r="C254" s="28" t="s">
        <v>4</v>
      </c>
      <c r="D254" s="29" t="s">
        <v>27</v>
      </c>
      <c r="E254" s="28"/>
      <c r="F254" s="30"/>
      <c r="G254" s="31" t="s">
        <v>204</v>
      </c>
      <c r="H254" s="108"/>
    </row>
    <row r="255" spans="2:8" ht="12.75">
      <c r="B255" s="27" t="s">
        <v>17</v>
      </c>
      <c r="C255" s="28" t="s">
        <v>4</v>
      </c>
      <c r="D255" s="29" t="s">
        <v>31</v>
      </c>
      <c r="E255" s="28"/>
      <c r="F255" s="30"/>
      <c r="G255" s="31" t="s">
        <v>505</v>
      </c>
      <c r="H255" s="108"/>
    </row>
    <row r="256" spans="2:8" ht="12.75">
      <c r="B256" s="27" t="s">
        <v>17</v>
      </c>
      <c r="C256" s="28" t="s">
        <v>4</v>
      </c>
      <c r="D256" s="29" t="s">
        <v>37</v>
      </c>
      <c r="E256" s="28"/>
      <c r="F256" s="30"/>
      <c r="G256" s="31" t="s">
        <v>205</v>
      </c>
      <c r="H256" s="108"/>
    </row>
    <row r="257" spans="2:8" ht="12.75">
      <c r="B257" s="27" t="s">
        <v>17</v>
      </c>
      <c r="C257" s="28" t="s">
        <v>4</v>
      </c>
      <c r="D257" s="29" t="s">
        <v>39</v>
      </c>
      <c r="E257" s="28"/>
      <c r="F257" s="30"/>
      <c r="G257" s="31" t="s">
        <v>206</v>
      </c>
      <c r="H257" s="108"/>
    </row>
    <row r="258" spans="2:8" ht="12.75">
      <c r="B258" s="27" t="s">
        <v>17</v>
      </c>
      <c r="C258" s="28" t="s">
        <v>4</v>
      </c>
      <c r="D258" s="29" t="s">
        <v>41</v>
      </c>
      <c r="E258" s="28"/>
      <c r="F258" s="30"/>
      <c r="G258" s="31" t="s">
        <v>207</v>
      </c>
      <c r="H258" s="108"/>
    </row>
    <row r="259" spans="2:8" ht="12.75">
      <c r="B259" s="27" t="s">
        <v>17</v>
      </c>
      <c r="C259" s="28" t="s">
        <v>4</v>
      </c>
      <c r="D259" s="29" t="s">
        <v>59</v>
      </c>
      <c r="E259" s="28"/>
      <c r="F259" s="30"/>
      <c r="G259" s="31" t="s">
        <v>208</v>
      </c>
      <c r="H259" s="108">
        <f>SUM(H260:H261)</f>
        <v>0</v>
      </c>
    </row>
    <row r="260" spans="2:8" ht="12.75">
      <c r="B260" s="40" t="s">
        <v>17</v>
      </c>
      <c r="C260" s="41" t="s">
        <v>4</v>
      </c>
      <c r="D260" s="39" t="s">
        <v>59</v>
      </c>
      <c r="E260" s="38" t="s">
        <v>20</v>
      </c>
      <c r="G260" s="138" t="s">
        <v>209</v>
      </c>
      <c r="H260" s="108"/>
    </row>
    <row r="261" spans="2:8" ht="12.75">
      <c r="B261" s="40"/>
      <c r="C261" s="41"/>
      <c r="D261" s="39"/>
      <c r="E261" s="38" t="s">
        <v>59</v>
      </c>
      <c r="G261" s="138" t="s">
        <v>208</v>
      </c>
      <c r="H261" s="108"/>
    </row>
    <row r="262" spans="2:8" ht="12.75">
      <c r="B262" s="16" t="s">
        <v>17</v>
      </c>
      <c r="C262" s="17" t="s">
        <v>5</v>
      </c>
      <c r="D262" s="18"/>
      <c r="E262" s="17"/>
      <c r="F262" s="19"/>
      <c r="G262" s="20" t="s">
        <v>210</v>
      </c>
      <c r="H262" s="106">
        <f>SUM(H263+H265+H266+H267)</f>
        <v>0</v>
      </c>
    </row>
    <row r="263" spans="2:8" ht="12.75">
      <c r="B263" s="27" t="s">
        <v>17</v>
      </c>
      <c r="C263" s="28" t="s">
        <v>5</v>
      </c>
      <c r="D263" s="29" t="s">
        <v>20</v>
      </c>
      <c r="E263" s="28"/>
      <c r="F263" s="30"/>
      <c r="G263" s="31" t="s">
        <v>211</v>
      </c>
      <c r="H263" s="108">
        <f>SUM(H264)</f>
        <v>0</v>
      </c>
    </row>
    <row r="264" spans="2:8" ht="12.75">
      <c r="B264" s="40" t="s">
        <v>17</v>
      </c>
      <c r="C264" s="41" t="s">
        <v>5</v>
      </c>
      <c r="D264" s="39" t="s">
        <v>20</v>
      </c>
      <c r="E264" s="38" t="s">
        <v>20</v>
      </c>
      <c r="G264" s="138" t="s">
        <v>212</v>
      </c>
      <c r="H264" s="108"/>
    </row>
    <row r="265" spans="2:8" ht="12.75">
      <c r="B265" s="27" t="s">
        <v>17</v>
      </c>
      <c r="C265" s="28" t="s">
        <v>5</v>
      </c>
      <c r="D265" s="29" t="s">
        <v>23</v>
      </c>
      <c r="E265" s="28"/>
      <c r="F265" s="30"/>
      <c r="G265" s="31" t="s">
        <v>213</v>
      </c>
      <c r="H265" s="108"/>
    </row>
    <row r="266" spans="2:8" ht="12.75">
      <c r="B266" s="27" t="s">
        <v>17</v>
      </c>
      <c r="C266" s="28" t="s">
        <v>5</v>
      </c>
      <c r="D266" s="29" t="s">
        <v>27</v>
      </c>
      <c r="E266" s="28"/>
      <c r="F266" s="30"/>
      <c r="G266" s="31" t="s">
        <v>214</v>
      </c>
      <c r="H266" s="108"/>
    </row>
    <row r="267" spans="2:8" ht="12.75">
      <c r="B267" s="27" t="s">
        <v>17</v>
      </c>
      <c r="C267" s="28" t="s">
        <v>5</v>
      </c>
      <c r="D267" s="29" t="s">
        <v>31</v>
      </c>
      <c r="E267" s="28"/>
      <c r="F267" s="30"/>
      <c r="G267" s="31" t="s">
        <v>215</v>
      </c>
      <c r="H267" s="108"/>
    </row>
    <row r="268" spans="2:8" ht="12.75">
      <c r="B268" s="52"/>
      <c r="C268" s="53"/>
      <c r="D268" s="54"/>
      <c r="E268" s="53"/>
      <c r="F268" s="55"/>
      <c r="G268" s="56"/>
      <c r="H268" s="108"/>
    </row>
    <row r="269" spans="2:8" ht="12.75">
      <c r="B269" s="11" t="s">
        <v>216</v>
      </c>
      <c r="C269" s="12"/>
      <c r="D269" s="13"/>
      <c r="E269" s="12"/>
      <c r="F269" s="14"/>
      <c r="G269" s="15" t="s">
        <v>217</v>
      </c>
      <c r="H269" s="110">
        <f>SUM(H270+H273+H277+H282+H300+H310+H319+H324+H337+H345+H351+H356)</f>
        <v>0</v>
      </c>
    </row>
    <row r="270" spans="2:8" ht="12.75">
      <c r="B270" s="16" t="s">
        <v>216</v>
      </c>
      <c r="C270" s="17" t="s">
        <v>2</v>
      </c>
      <c r="D270" s="18"/>
      <c r="E270" s="17"/>
      <c r="F270" s="19"/>
      <c r="G270" s="20" t="s">
        <v>218</v>
      </c>
      <c r="H270" s="106">
        <f>SUM(H271:H272)</f>
        <v>0</v>
      </c>
    </row>
    <row r="271" spans="2:8" ht="12.75">
      <c r="B271" s="27" t="s">
        <v>216</v>
      </c>
      <c r="C271" s="28" t="s">
        <v>2</v>
      </c>
      <c r="D271" s="29" t="s">
        <v>20</v>
      </c>
      <c r="E271" s="28"/>
      <c r="F271" s="30"/>
      <c r="G271" s="31" t="s">
        <v>219</v>
      </c>
      <c r="H271" s="107"/>
    </row>
    <row r="272" spans="2:8" ht="12.75">
      <c r="B272" s="27" t="s">
        <v>216</v>
      </c>
      <c r="C272" s="28" t="s">
        <v>2</v>
      </c>
      <c r="D272" s="29" t="s">
        <v>23</v>
      </c>
      <c r="E272" s="28"/>
      <c r="F272" s="30"/>
      <c r="G272" s="31" t="s">
        <v>220</v>
      </c>
      <c r="H272" s="107"/>
    </row>
    <row r="273" spans="2:8" ht="12.75">
      <c r="B273" s="16" t="s">
        <v>216</v>
      </c>
      <c r="C273" s="17" t="s">
        <v>3</v>
      </c>
      <c r="D273" s="18"/>
      <c r="E273" s="17"/>
      <c r="F273" s="19"/>
      <c r="G273" s="20" t="s">
        <v>221</v>
      </c>
      <c r="H273" s="106">
        <f>SUM(H274:H276)</f>
        <v>0</v>
      </c>
    </row>
    <row r="274" spans="2:8" ht="12.75">
      <c r="B274" s="27" t="s">
        <v>216</v>
      </c>
      <c r="C274" s="28" t="s">
        <v>3</v>
      </c>
      <c r="D274" s="29" t="s">
        <v>20</v>
      </c>
      <c r="E274" s="28"/>
      <c r="F274" s="30"/>
      <c r="G274" s="31" t="s">
        <v>222</v>
      </c>
      <c r="H274" s="107"/>
    </row>
    <row r="275" spans="2:8" ht="12.75">
      <c r="B275" s="27" t="s">
        <v>216</v>
      </c>
      <c r="C275" s="28" t="s">
        <v>3</v>
      </c>
      <c r="D275" s="29" t="s">
        <v>23</v>
      </c>
      <c r="E275" s="28"/>
      <c r="F275" s="30"/>
      <c r="G275" s="31" t="s">
        <v>223</v>
      </c>
      <c r="H275" s="107"/>
    </row>
    <row r="276" spans="2:8" ht="12.75">
      <c r="B276" s="27" t="s">
        <v>216</v>
      </c>
      <c r="C276" s="28" t="s">
        <v>3</v>
      </c>
      <c r="D276" s="29" t="s">
        <v>27</v>
      </c>
      <c r="E276" s="28"/>
      <c r="F276" s="30"/>
      <c r="G276" s="31" t="s">
        <v>224</v>
      </c>
      <c r="H276" s="107"/>
    </row>
    <row r="277" spans="2:8" ht="12.75">
      <c r="B277" s="16" t="s">
        <v>216</v>
      </c>
      <c r="C277" s="17" t="s">
        <v>4</v>
      </c>
      <c r="D277" s="18"/>
      <c r="E277" s="17"/>
      <c r="F277" s="19"/>
      <c r="G277" s="20" t="s">
        <v>225</v>
      </c>
      <c r="H277" s="106">
        <f>SUM(H278:H281)</f>
        <v>0</v>
      </c>
    </row>
    <row r="278" spans="2:8" ht="12.75">
      <c r="B278" s="27" t="s">
        <v>216</v>
      </c>
      <c r="C278" s="28" t="s">
        <v>4</v>
      </c>
      <c r="D278" s="29" t="s">
        <v>20</v>
      </c>
      <c r="E278" s="28"/>
      <c r="F278" s="30"/>
      <c r="G278" s="31" t="s">
        <v>226</v>
      </c>
      <c r="H278" s="107"/>
    </row>
    <row r="279" spans="2:8" ht="12.75">
      <c r="B279" s="27" t="s">
        <v>216</v>
      </c>
      <c r="C279" s="28" t="s">
        <v>4</v>
      </c>
      <c r="D279" s="29" t="s">
        <v>23</v>
      </c>
      <c r="E279" s="28"/>
      <c r="F279" s="30"/>
      <c r="G279" s="31" t="s">
        <v>227</v>
      </c>
      <c r="H279" s="107"/>
    </row>
    <row r="280" spans="2:8" ht="12.75">
      <c r="B280" s="27" t="s">
        <v>216</v>
      </c>
      <c r="C280" s="28" t="s">
        <v>4</v>
      </c>
      <c r="D280" s="29" t="s">
        <v>27</v>
      </c>
      <c r="E280" s="28"/>
      <c r="F280" s="30"/>
      <c r="G280" s="143" t="s">
        <v>228</v>
      </c>
      <c r="H280" s="107"/>
    </row>
    <row r="281" spans="2:8" ht="12.75">
      <c r="B281" s="27" t="s">
        <v>216</v>
      </c>
      <c r="C281" s="28" t="s">
        <v>4</v>
      </c>
      <c r="D281" s="29" t="s">
        <v>59</v>
      </c>
      <c r="E281" s="28"/>
      <c r="F281" s="30"/>
      <c r="G281" s="31" t="s">
        <v>229</v>
      </c>
      <c r="H281" s="107"/>
    </row>
    <row r="282" spans="2:8" ht="12.75">
      <c r="B282" s="16" t="s">
        <v>216</v>
      </c>
      <c r="C282" s="17" t="s">
        <v>5</v>
      </c>
      <c r="D282" s="18"/>
      <c r="E282" s="17"/>
      <c r="F282" s="19"/>
      <c r="G282" s="20" t="s">
        <v>230</v>
      </c>
      <c r="H282" s="106">
        <f>SUM(H283:H299)</f>
        <v>0</v>
      </c>
    </row>
    <row r="283" spans="2:8" ht="12.75">
      <c r="B283" s="27" t="s">
        <v>216</v>
      </c>
      <c r="C283" s="28" t="s">
        <v>5</v>
      </c>
      <c r="D283" s="29" t="s">
        <v>20</v>
      </c>
      <c r="E283" s="28"/>
      <c r="F283" s="30"/>
      <c r="G283" s="31" t="s">
        <v>231</v>
      </c>
      <c r="H283" s="107"/>
    </row>
    <row r="284" spans="2:8" ht="12.75">
      <c r="B284" s="27" t="s">
        <v>216</v>
      </c>
      <c r="C284" s="28" t="s">
        <v>5</v>
      </c>
      <c r="D284" s="29" t="s">
        <v>23</v>
      </c>
      <c r="E284" s="28"/>
      <c r="F284" s="30"/>
      <c r="G284" s="31" t="s">
        <v>232</v>
      </c>
      <c r="H284" s="107"/>
    </row>
    <row r="285" spans="2:8" ht="12.75">
      <c r="B285" s="27" t="s">
        <v>216</v>
      </c>
      <c r="C285" s="28" t="s">
        <v>5</v>
      </c>
      <c r="D285" s="29" t="s">
        <v>27</v>
      </c>
      <c r="E285" s="28"/>
      <c r="F285" s="30"/>
      <c r="G285" s="31" t="s">
        <v>233</v>
      </c>
      <c r="H285" s="107"/>
    </row>
    <row r="286" spans="2:8" ht="12.75">
      <c r="B286" s="27" t="s">
        <v>216</v>
      </c>
      <c r="C286" s="28" t="s">
        <v>5</v>
      </c>
      <c r="D286" s="29" t="s">
        <v>31</v>
      </c>
      <c r="E286" s="28"/>
      <c r="F286" s="30"/>
      <c r="G286" s="31" t="s">
        <v>234</v>
      </c>
      <c r="H286" s="107"/>
    </row>
    <row r="287" spans="2:8" ht="12.75">
      <c r="B287" s="27" t="s">
        <v>216</v>
      </c>
      <c r="C287" s="28" t="s">
        <v>5</v>
      </c>
      <c r="D287" s="29" t="s">
        <v>37</v>
      </c>
      <c r="E287" s="28"/>
      <c r="F287" s="30"/>
      <c r="G287" s="31" t="s">
        <v>235</v>
      </c>
      <c r="H287" s="107"/>
    </row>
    <row r="288" spans="2:8" ht="12.75">
      <c r="B288" s="27" t="s">
        <v>216</v>
      </c>
      <c r="C288" s="28" t="s">
        <v>5</v>
      </c>
      <c r="D288" s="29" t="s">
        <v>39</v>
      </c>
      <c r="E288" s="28"/>
      <c r="F288" s="30"/>
      <c r="G288" s="31" t="s">
        <v>236</v>
      </c>
      <c r="H288" s="107"/>
    </row>
    <row r="289" spans="2:8" ht="12.75">
      <c r="B289" s="27" t="s">
        <v>216</v>
      </c>
      <c r="C289" s="28" t="s">
        <v>5</v>
      </c>
      <c r="D289" s="29" t="s">
        <v>41</v>
      </c>
      <c r="E289" s="28"/>
      <c r="F289" s="30"/>
      <c r="G289" s="31" t="s">
        <v>237</v>
      </c>
      <c r="H289" s="107"/>
    </row>
    <row r="290" spans="2:8" ht="12.75">
      <c r="B290" s="27" t="s">
        <v>216</v>
      </c>
      <c r="C290" s="28" t="s">
        <v>5</v>
      </c>
      <c r="D290" s="29" t="s">
        <v>46</v>
      </c>
      <c r="E290" s="28"/>
      <c r="F290" s="30"/>
      <c r="G290" s="31" t="s">
        <v>238</v>
      </c>
      <c r="H290" s="107"/>
    </row>
    <row r="291" spans="2:8" ht="12.75">
      <c r="B291" s="27" t="s">
        <v>216</v>
      </c>
      <c r="C291" s="28" t="s">
        <v>5</v>
      </c>
      <c r="D291" s="29" t="s">
        <v>50</v>
      </c>
      <c r="E291" s="28"/>
      <c r="F291" s="30"/>
      <c r="G291" s="31" t="s">
        <v>239</v>
      </c>
      <c r="H291" s="107"/>
    </row>
    <row r="292" spans="2:8" ht="12.75">
      <c r="B292" s="27" t="s">
        <v>216</v>
      </c>
      <c r="C292" s="28" t="s">
        <v>5</v>
      </c>
      <c r="D292" s="29" t="s">
        <v>61</v>
      </c>
      <c r="E292" s="28"/>
      <c r="F292" s="30"/>
      <c r="G292" s="31" t="s">
        <v>240</v>
      </c>
      <c r="H292" s="107"/>
    </row>
    <row r="293" spans="2:8" ht="12.75">
      <c r="B293" s="27" t="s">
        <v>216</v>
      </c>
      <c r="C293" s="28" t="s">
        <v>5</v>
      </c>
      <c r="D293" s="29" t="s">
        <v>64</v>
      </c>
      <c r="E293" s="28"/>
      <c r="F293" s="30"/>
      <c r="G293" s="31" t="s">
        <v>241</v>
      </c>
      <c r="H293" s="107"/>
    </row>
    <row r="294" spans="2:8" ht="12.75">
      <c r="B294" s="27" t="s">
        <v>216</v>
      </c>
      <c r="C294" s="28" t="s">
        <v>5</v>
      </c>
      <c r="D294" s="29" t="s">
        <v>67</v>
      </c>
      <c r="E294" s="124"/>
      <c r="F294" s="125"/>
      <c r="G294" s="31" t="s">
        <v>242</v>
      </c>
      <c r="H294" s="107"/>
    </row>
    <row r="295" spans="2:8" ht="12.75">
      <c r="B295" s="27" t="s">
        <v>216</v>
      </c>
      <c r="C295" s="28" t="s">
        <v>5</v>
      </c>
      <c r="D295" s="29" t="s">
        <v>69</v>
      </c>
      <c r="E295" s="124"/>
      <c r="F295" s="125"/>
      <c r="G295" s="31" t="s">
        <v>243</v>
      </c>
      <c r="H295" s="107"/>
    </row>
    <row r="296" spans="2:8" ht="12.75">
      <c r="B296" s="27" t="s">
        <v>216</v>
      </c>
      <c r="C296" s="28" t="s">
        <v>5</v>
      </c>
      <c r="D296" s="29" t="s">
        <v>71</v>
      </c>
      <c r="E296" s="124"/>
      <c r="F296" s="125"/>
      <c r="G296" s="31" t="s">
        <v>244</v>
      </c>
      <c r="H296" s="107"/>
    </row>
    <row r="297" spans="2:8" ht="12.75">
      <c r="B297" s="27" t="s">
        <v>216</v>
      </c>
      <c r="C297" s="28" t="s">
        <v>5</v>
      </c>
      <c r="D297" s="29" t="s">
        <v>81</v>
      </c>
      <c r="E297" s="124"/>
      <c r="F297" s="125"/>
      <c r="G297" s="31" t="s">
        <v>245</v>
      </c>
      <c r="H297" s="107"/>
    </row>
    <row r="298" spans="2:8" ht="12.75">
      <c r="B298" s="27" t="s">
        <v>216</v>
      </c>
      <c r="C298" s="28" t="s">
        <v>5</v>
      </c>
      <c r="D298" s="29" t="s">
        <v>85</v>
      </c>
      <c r="E298" s="124"/>
      <c r="F298" s="125"/>
      <c r="G298" s="31" t="s">
        <v>246</v>
      </c>
      <c r="H298" s="107"/>
    </row>
    <row r="299" spans="2:8" ht="12.75">
      <c r="B299" s="27" t="s">
        <v>216</v>
      </c>
      <c r="C299" s="28" t="s">
        <v>5</v>
      </c>
      <c r="D299" s="29" t="s">
        <v>59</v>
      </c>
      <c r="E299" s="124"/>
      <c r="F299" s="125"/>
      <c r="G299" s="31" t="s">
        <v>247</v>
      </c>
      <c r="H299" s="107"/>
    </row>
    <row r="300" spans="2:8" ht="12.75">
      <c r="B300" s="16" t="s">
        <v>216</v>
      </c>
      <c r="C300" s="17" t="s">
        <v>248</v>
      </c>
      <c r="D300" s="18"/>
      <c r="E300" s="17"/>
      <c r="F300" s="19"/>
      <c r="G300" s="57" t="s">
        <v>249</v>
      </c>
      <c r="H300" s="106">
        <f>SUM(H301:H309)</f>
        <v>0</v>
      </c>
    </row>
    <row r="301" spans="2:8" ht="12.75">
      <c r="B301" s="27" t="s">
        <v>216</v>
      </c>
      <c r="C301" s="28" t="s">
        <v>248</v>
      </c>
      <c r="D301" s="29" t="s">
        <v>20</v>
      </c>
      <c r="E301" s="22"/>
      <c r="F301" s="24"/>
      <c r="G301" s="144" t="s">
        <v>250</v>
      </c>
      <c r="H301" s="108"/>
    </row>
    <row r="302" spans="2:8" ht="12.75">
      <c r="B302" s="27" t="s">
        <v>216</v>
      </c>
      <c r="C302" s="28" t="s">
        <v>248</v>
      </c>
      <c r="D302" s="29" t="s">
        <v>23</v>
      </c>
      <c r="E302" s="28"/>
      <c r="F302" s="30"/>
      <c r="G302" s="144" t="s">
        <v>251</v>
      </c>
      <c r="H302" s="108"/>
    </row>
    <row r="303" spans="2:8" ht="12.75">
      <c r="B303" s="27" t="s">
        <v>216</v>
      </c>
      <c r="C303" s="28" t="s">
        <v>248</v>
      </c>
      <c r="D303" s="29" t="s">
        <v>27</v>
      </c>
      <c r="E303" s="28"/>
      <c r="F303" s="30"/>
      <c r="G303" s="144" t="s">
        <v>252</v>
      </c>
      <c r="H303" s="108"/>
    </row>
    <row r="304" spans="2:8" ht="12.75">
      <c r="B304" s="27" t="s">
        <v>216</v>
      </c>
      <c r="C304" s="28" t="s">
        <v>248</v>
      </c>
      <c r="D304" s="29" t="s">
        <v>31</v>
      </c>
      <c r="E304" s="28"/>
      <c r="F304" s="30"/>
      <c r="G304" s="144" t="s">
        <v>253</v>
      </c>
      <c r="H304" s="108"/>
    </row>
    <row r="305" spans="2:8" ht="12.75">
      <c r="B305" s="27" t="s">
        <v>216</v>
      </c>
      <c r="C305" s="28" t="s">
        <v>248</v>
      </c>
      <c r="D305" s="29" t="s">
        <v>37</v>
      </c>
      <c r="E305" s="28"/>
      <c r="F305" s="30"/>
      <c r="G305" s="144" t="s">
        <v>254</v>
      </c>
      <c r="H305" s="108"/>
    </row>
    <row r="306" spans="2:8" ht="12.75">
      <c r="B306" s="27" t="s">
        <v>216</v>
      </c>
      <c r="C306" s="28" t="s">
        <v>248</v>
      </c>
      <c r="D306" s="29" t="s">
        <v>39</v>
      </c>
      <c r="E306" s="124"/>
      <c r="F306" s="125"/>
      <c r="G306" s="144" t="s">
        <v>255</v>
      </c>
      <c r="H306" s="108"/>
    </row>
    <row r="307" spans="2:8" ht="12.75">
      <c r="B307" s="27" t="s">
        <v>216</v>
      </c>
      <c r="C307" s="28" t="s">
        <v>248</v>
      </c>
      <c r="D307" s="29" t="s">
        <v>41</v>
      </c>
      <c r="E307" s="22"/>
      <c r="F307" s="24"/>
      <c r="G307" s="144" t="s">
        <v>256</v>
      </c>
      <c r="H307" s="108"/>
    </row>
    <row r="308" spans="2:8" ht="12.75">
      <c r="B308" s="27" t="s">
        <v>216</v>
      </c>
      <c r="C308" s="28" t="s">
        <v>248</v>
      </c>
      <c r="D308" s="29" t="s">
        <v>46</v>
      </c>
      <c r="E308" s="22"/>
      <c r="F308" s="24"/>
      <c r="G308" s="144" t="s">
        <v>257</v>
      </c>
      <c r="H308" s="108"/>
    </row>
    <row r="309" spans="2:8" ht="12.75">
      <c r="B309" s="27" t="s">
        <v>216</v>
      </c>
      <c r="C309" s="28" t="s">
        <v>248</v>
      </c>
      <c r="D309" s="29" t="s">
        <v>59</v>
      </c>
      <c r="E309" s="22"/>
      <c r="F309" s="24"/>
      <c r="G309" s="144" t="s">
        <v>247</v>
      </c>
      <c r="H309" s="108"/>
    </row>
    <row r="310" spans="2:8" ht="12.75">
      <c r="B310" s="16" t="s">
        <v>216</v>
      </c>
      <c r="C310" s="17" t="s">
        <v>258</v>
      </c>
      <c r="D310" s="18"/>
      <c r="E310" s="17"/>
      <c r="F310" s="19"/>
      <c r="G310" s="20" t="s">
        <v>259</v>
      </c>
      <c r="H310" s="106">
        <f>SUM(H311:H318)</f>
        <v>0</v>
      </c>
    </row>
    <row r="311" spans="2:8" ht="12.75">
      <c r="B311" s="27" t="s">
        <v>216</v>
      </c>
      <c r="C311" s="28" t="s">
        <v>258</v>
      </c>
      <c r="D311" s="29" t="s">
        <v>20</v>
      </c>
      <c r="E311" s="22"/>
      <c r="F311" s="24"/>
      <c r="G311" s="31" t="s">
        <v>260</v>
      </c>
      <c r="H311" s="108"/>
    </row>
    <row r="312" spans="2:8" ht="12.75">
      <c r="B312" s="27" t="s">
        <v>216</v>
      </c>
      <c r="C312" s="28" t="s">
        <v>258</v>
      </c>
      <c r="D312" s="29" t="s">
        <v>23</v>
      </c>
      <c r="E312" s="22"/>
      <c r="F312" s="24"/>
      <c r="G312" s="31" t="s">
        <v>261</v>
      </c>
      <c r="H312" s="108"/>
    </row>
    <row r="313" spans="2:8" ht="12.75">
      <c r="B313" s="27" t="s">
        <v>216</v>
      </c>
      <c r="C313" s="28" t="s">
        <v>258</v>
      </c>
      <c r="D313" s="29" t="s">
        <v>27</v>
      </c>
      <c r="E313" s="22"/>
      <c r="F313" s="24"/>
      <c r="G313" s="31" t="s">
        <v>262</v>
      </c>
      <c r="H313" s="108"/>
    </row>
    <row r="314" spans="2:8" ht="12.75">
      <c r="B314" s="27" t="s">
        <v>216</v>
      </c>
      <c r="C314" s="28" t="s">
        <v>258</v>
      </c>
      <c r="D314" s="29" t="s">
        <v>31</v>
      </c>
      <c r="E314" s="22"/>
      <c r="F314" s="24"/>
      <c r="G314" s="31" t="s">
        <v>263</v>
      </c>
      <c r="H314" s="108"/>
    </row>
    <row r="315" spans="2:8" ht="12.75">
      <c r="B315" s="27" t="s">
        <v>216</v>
      </c>
      <c r="C315" s="28" t="s">
        <v>258</v>
      </c>
      <c r="D315" s="29" t="s">
        <v>37</v>
      </c>
      <c r="E315" s="126"/>
      <c r="F315" s="127"/>
      <c r="G315" s="31" t="s">
        <v>264</v>
      </c>
      <c r="H315" s="108"/>
    </row>
    <row r="316" spans="2:8" ht="12.75">
      <c r="B316" s="27" t="s">
        <v>216</v>
      </c>
      <c r="C316" s="28" t="s">
        <v>258</v>
      </c>
      <c r="D316" s="29" t="s">
        <v>39</v>
      </c>
      <c r="E316" s="22"/>
      <c r="F316" s="24"/>
      <c r="G316" s="31" t="s">
        <v>265</v>
      </c>
      <c r="H316" s="108"/>
    </row>
    <row r="317" spans="2:8" ht="12.75">
      <c r="B317" s="27" t="s">
        <v>216</v>
      </c>
      <c r="C317" s="28" t="s">
        <v>258</v>
      </c>
      <c r="D317" s="29" t="s">
        <v>41</v>
      </c>
      <c r="E317" s="22"/>
      <c r="F317" s="24"/>
      <c r="G317" s="31" t="s">
        <v>266</v>
      </c>
      <c r="H317" s="108"/>
    </row>
    <row r="318" spans="2:8" ht="12.75">
      <c r="B318" s="27" t="s">
        <v>216</v>
      </c>
      <c r="C318" s="28" t="s">
        <v>258</v>
      </c>
      <c r="D318" s="29" t="s">
        <v>59</v>
      </c>
      <c r="E318" s="22"/>
      <c r="F318" s="24"/>
      <c r="G318" s="31" t="s">
        <v>247</v>
      </c>
      <c r="H318" s="108"/>
    </row>
    <row r="319" spans="2:8" ht="12.75">
      <c r="B319" s="16" t="s">
        <v>216</v>
      </c>
      <c r="C319" s="17" t="s">
        <v>267</v>
      </c>
      <c r="D319" s="18"/>
      <c r="E319" s="17"/>
      <c r="F319" s="19"/>
      <c r="G319" s="20" t="s">
        <v>268</v>
      </c>
      <c r="H319" s="106">
        <f>SUM(H320:H323)</f>
        <v>0</v>
      </c>
    </row>
    <row r="320" spans="2:8" ht="12.75">
      <c r="B320" s="27" t="s">
        <v>216</v>
      </c>
      <c r="C320" s="28" t="s">
        <v>267</v>
      </c>
      <c r="D320" s="29" t="s">
        <v>20</v>
      </c>
      <c r="E320" s="22"/>
      <c r="F320" s="24"/>
      <c r="G320" s="31" t="s">
        <v>269</v>
      </c>
      <c r="H320" s="108"/>
    </row>
    <row r="321" spans="2:8" ht="12.75">
      <c r="B321" s="27" t="s">
        <v>216</v>
      </c>
      <c r="C321" s="28" t="s">
        <v>267</v>
      </c>
      <c r="D321" s="29" t="s">
        <v>23</v>
      </c>
      <c r="E321" s="128"/>
      <c r="F321" s="50"/>
      <c r="G321" s="31" t="s">
        <v>270</v>
      </c>
      <c r="H321" s="108"/>
    </row>
    <row r="322" spans="2:8" ht="12.75">
      <c r="B322" s="27" t="s">
        <v>216</v>
      </c>
      <c r="C322" s="28" t="s">
        <v>267</v>
      </c>
      <c r="D322" s="29" t="s">
        <v>27</v>
      </c>
      <c r="E322" s="128"/>
      <c r="F322" s="50"/>
      <c r="G322" s="31" t="s">
        <v>271</v>
      </c>
      <c r="H322" s="108"/>
    </row>
    <row r="323" spans="2:8" ht="12.75">
      <c r="B323" s="27" t="s">
        <v>216</v>
      </c>
      <c r="C323" s="28" t="s">
        <v>267</v>
      </c>
      <c r="D323" s="29" t="s">
        <v>59</v>
      </c>
      <c r="E323" s="22"/>
      <c r="F323" s="24"/>
      <c r="G323" s="31" t="s">
        <v>247</v>
      </c>
      <c r="H323" s="108"/>
    </row>
    <row r="324" spans="2:8" ht="12.75">
      <c r="B324" s="16" t="s">
        <v>216</v>
      </c>
      <c r="C324" s="17" t="s">
        <v>272</v>
      </c>
      <c r="D324" s="18"/>
      <c r="E324" s="17"/>
      <c r="F324" s="19"/>
      <c r="G324" s="20" t="s">
        <v>273</v>
      </c>
      <c r="H324" s="106">
        <f>SUM(H325:H336)</f>
        <v>0</v>
      </c>
    </row>
    <row r="325" spans="2:8" ht="12.75">
      <c r="B325" s="27" t="s">
        <v>216</v>
      </c>
      <c r="C325" s="28" t="s">
        <v>272</v>
      </c>
      <c r="D325" s="29" t="s">
        <v>20</v>
      </c>
      <c r="E325" s="28"/>
      <c r="F325" s="30"/>
      <c r="G325" s="31" t="s">
        <v>274</v>
      </c>
      <c r="H325" s="108"/>
    </row>
    <row r="326" spans="2:8" ht="12.75">
      <c r="B326" s="27" t="s">
        <v>216</v>
      </c>
      <c r="C326" s="28" t="s">
        <v>272</v>
      </c>
      <c r="D326" s="29" t="s">
        <v>23</v>
      </c>
      <c r="E326" s="28"/>
      <c r="F326" s="30"/>
      <c r="G326" s="31" t="s">
        <v>275</v>
      </c>
      <c r="H326" s="108"/>
    </row>
    <row r="327" spans="2:8" ht="12.75">
      <c r="B327" s="27" t="s">
        <v>216</v>
      </c>
      <c r="C327" s="28" t="s">
        <v>272</v>
      </c>
      <c r="D327" s="29" t="s">
        <v>27</v>
      </c>
      <c r="E327" s="28"/>
      <c r="F327" s="30"/>
      <c r="G327" s="31" t="s">
        <v>276</v>
      </c>
      <c r="H327" s="108"/>
    </row>
    <row r="328" spans="2:8" ht="12.75">
      <c r="B328" s="27" t="s">
        <v>216</v>
      </c>
      <c r="C328" s="28" t="s">
        <v>272</v>
      </c>
      <c r="D328" s="29" t="s">
        <v>31</v>
      </c>
      <c r="E328" s="28"/>
      <c r="F328" s="30"/>
      <c r="G328" s="31" t="s">
        <v>277</v>
      </c>
      <c r="H328" s="108"/>
    </row>
    <row r="329" spans="2:8" ht="12.75">
      <c r="B329" s="27" t="s">
        <v>216</v>
      </c>
      <c r="C329" s="28" t="s">
        <v>272</v>
      </c>
      <c r="D329" s="29" t="s">
        <v>37</v>
      </c>
      <c r="E329" s="28"/>
      <c r="F329" s="30"/>
      <c r="G329" s="31" t="s">
        <v>278</v>
      </c>
      <c r="H329" s="108"/>
    </row>
    <row r="330" spans="2:8" ht="12.75">
      <c r="B330" s="27" t="s">
        <v>216</v>
      </c>
      <c r="C330" s="28" t="s">
        <v>272</v>
      </c>
      <c r="D330" s="29" t="s">
        <v>39</v>
      </c>
      <c r="E330" s="28"/>
      <c r="F330" s="30"/>
      <c r="G330" s="31" t="s">
        <v>279</v>
      </c>
      <c r="H330" s="108"/>
    </row>
    <row r="331" spans="2:8" ht="12.75">
      <c r="B331" s="27" t="s">
        <v>216</v>
      </c>
      <c r="C331" s="28" t="s">
        <v>272</v>
      </c>
      <c r="D331" s="29" t="s">
        <v>41</v>
      </c>
      <c r="E331" s="28"/>
      <c r="F331" s="30"/>
      <c r="G331" s="31" t="s">
        <v>280</v>
      </c>
      <c r="H331" s="108"/>
    </row>
    <row r="332" spans="2:8" ht="12.75">
      <c r="B332" s="27" t="s">
        <v>216</v>
      </c>
      <c r="C332" s="28" t="s">
        <v>272</v>
      </c>
      <c r="D332" s="29" t="s">
        <v>46</v>
      </c>
      <c r="E332" s="28"/>
      <c r="F332" s="30"/>
      <c r="G332" s="31" t="s">
        <v>281</v>
      </c>
      <c r="H332" s="108"/>
    </row>
    <row r="333" spans="2:8" ht="12.75">
      <c r="B333" s="27" t="s">
        <v>216</v>
      </c>
      <c r="C333" s="28" t="s">
        <v>272</v>
      </c>
      <c r="D333" s="29" t="s">
        <v>50</v>
      </c>
      <c r="E333" s="28"/>
      <c r="F333" s="30"/>
      <c r="G333" s="31" t="s">
        <v>282</v>
      </c>
      <c r="H333" s="108"/>
    </row>
    <row r="334" spans="2:8" ht="12.75">
      <c r="B334" s="27" t="s">
        <v>216</v>
      </c>
      <c r="C334" s="28" t="s">
        <v>272</v>
      </c>
      <c r="D334" s="29" t="s">
        <v>61</v>
      </c>
      <c r="E334" s="28"/>
      <c r="F334" s="30"/>
      <c r="G334" s="31" t="s">
        <v>283</v>
      </c>
      <c r="H334" s="108"/>
    </row>
    <row r="335" spans="2:8" ht="12.75">
      <c r="B335" s="27" t="s">
        <v>216</v>
      </c>
      <c r="C335" s="28" t="s">
        <v>272</v>
      </c>
      <c r="D335" s="29" t="s">
        <v>64</v>
      </c>
      <c r="E335" s="28"/>
      <c r="F335" s="30"/>
      <c r="G335" s="31" t="s">
        <v>284</v>
      </c>
      <c r="H335" s="108"/>
    </row>
    <row r="336" spans="2:8" ht="12.75">
      <c r="B336" s="27" t="s">
        <v>216</v>
      </c>
      <c r="C336" s="28" t="s">
        <v>272</v>
      </c>
      <c r="D336" s="29" t="s">
        <v>59</v>
      </c>
      <c r="E336" s="28"/>
      <c r="F336" s="30"/>
      <c r="G336" s="31" t="s">
        <v>247</v>
      </c>
      <c r="H336" s="108"/>
    </row>
    <row r="337" spans="2:8" ht="12.75">
      <c r="B337" s="16" t="s">
        <v>216</v>
      </c>
      <c r="C337" s="17" t="s">
        <v>285</v>
      </c>
      <c r="D337" s="58"/>
      <c r="E337" s="59"/>
      <c r="F337" s="60"/>
      <c r="G337" s="20" t="s">
        <v>286</v>
      </c>
      <c r="H337" s="106">
        <f>SUM(H338:H344)</f>
        <v>0</v>
      </c>
    </row>
    <row r="338" spans="2:8" ht="12.75">
      <c r="B338" s="27" t="s">
        <v>216</v>
      </c>
      <c r="C338" s="28" t="s">
        <v>285</v>
      </c>
      <c r="D338" s="29" t="s">
        <v>20</v>
      </c>
      <c r="E338" s="28"/>
      <c r="F338" s="30"/>
      <c r="G338" s="31" t="s">
        <v>287</v>
      </c>
      <c r="H338" s="108"/>
    </row>
    <row r="339" spans="2:8" ht="12.75">
      <c r="B339" s="27" t="s">
        <v>216</v>
      </c>
      <c r="C339" s="28" t="s">
        <v>285</v>
      </c>
      <c r="D339" s="29" t="s">
        <v>23</v>
      </c>
      <c r="E339" s="28"/>
      <c r="F339" s="30"/>
      <c r="G339" s="31" t="s">
        <v>288</v>
      </c>
      <c r="H339" s="108"/>
    </row>
    <row r="340" spans="2:8" ht="12.75">
      <c r="B340" s="27" t="s">
        <v>216</v>
      </c>
      <c r="C340" s="28" t="s">
        <v>285</v>
      </c>
      <c r="D340" s="29" t="s">
        <v>27</v>
      </c>
      <c r="E340" s="28"/>
      <c r="F340" s="30"/>
      <c r="G340" s="31" t="s">
        <v>289</v>
      </c>
      <c r="H340" s="108"/>
    </row>
    <row r="341" spans="2:8" ht="12.75">
      <c r="B341" s="27" t="s">
        <v>216</v>
      </c>
      <c r="C341" s="28" t="s">
        <v>285</v>
      </c>
      <c r="D341" s="29" t="s">
        <v>31</v>
      </c>
      <c r="E341" s="28"/>
      <c r="F341" s="30"/>
      <c r="G341" s="31" t="s">
        <v>290</v>
      </c>
      <c r="H341" s="108"/>
    </row>
    <row r="342" spans="2:8" ht="12.75">
      <c r="B342" s="27" t="s">
        <v>216</v>
      </c>
      <c r="C342" s="28" t="s">
        <v>285</v>
      </c>
      <c r="D342" s="29" t="s">
        <v>37</v>
      </c>
      <c r="E342" s="28"/>
      <c r="F342" s="30"/>
      <c r="G342" s="31" t="s">
        <v>291</v>
      </c>
      <c r="H342" s="108"/>
    </row>
    <row r="343" spans="2:8" ht="12.75">
      <c r="B343" s="27" t="s">
        <v>216</v>
      </c>
      <c r="C343" s="28" t="s">
        <v>285</v>
      </c>
      <c r="D343" s="29" t="s">
        <v>39</v>
      </c>
      <c r="E343" s="28"/>
      <c r="F343" s="30"/>
      <c r="G343" s="31" t="s">
        <v>292</v>
      </c>
      <c r="H343" s="108"/>
    </row>
    <row r="344" spans="2:8" ht="12.75">
      <c r="B344" s="27" t="s">
        <v>216</v>
      </c>
      <c r="C344" s="28" t="s">
        <v>285</v>
      </c>
      <c r="D344" s="49">
        <v>999</v>
      </c>
      <c r="E344" s="128"/>
      <c r="F344" s="50"/>
      <c r="G344" s="31" t="s">
        <v>247</v>
      </c>
      <c r="H344" s="108"/>
    </row>
    <row r="345" spans="2:8" ht="12.75">
      <c r="B345" s="16" t="s">
        <v>216</v>
      </c>
      <c r="C345" s="61">
        <v>10</v>
      </c>
      <c r="D345" s="62"/>
      <c r="E345" s="63"/>
      <c r="F345" s="64"/>
      <c r="G345" s="20" t="s">
        <v>293</v>
      </c>
      <c r="H345" s="106">
        <f>SUM(H346:H350)</f>
        <v>0</v>
      </c>
    </row>
    <row r="346" spans="2:8" ht="12.75">
      <c r="B346" s="27" t="s">
        <v>216</v>
      </c>
      <c r="C346" s="28" t="s">
        <v>294</v>
      </c>
      <c r="D346" s="29" t="s">
        <v>20</v>
      </c>
      <c r="E346" s="128"/>
      <c r="F346" s="50"/>
      <c r="G346" s="31" t="s">
        <v>295</v>
      </c>
      <c r="H346" s="108"/>
    </row>
    <row r="347" spans="2:8" ht="12.75">
      <c r="B347" s="27" t="s">
        <v>216</v>
      </c>
      <c r="C347" s="28" t="s">
        <v>294</v>
      </c>
      <c r="D347" s="29" t="s">
        <v>23</v>
      </c>
      <c r="E347" s="128"/>
      <c r="F347" s="50"/>
      <c r="G347" s="31" t="s">
        <v>296</v>
      </c>
      <c r="H347" s="108"/>
    </row>
    <row r="348" spans="2:8" ht="12.75">
      <c r="B348" s="27" t="s">
        <v>216</v>
      </c>
      <c r="C348" s="28" t="s">
        <v>294</v>
      </c>
      <c r="D348" s="29" t="s">
        <v>27</v>
      </c>
      <c r="E348" s="128"/>
      <c r="F348" s="50"/>
      <c r="G348" s="31" t="s">
        <v>297</v>
      </c>
      <c r="H348" s="108"/>
    </row>
    <row r="349" spans="2:8" ht="12.75">
      <c r="B349" s="27" t="s">
        <v>216</v>
      </c>
      <c r="C349" s="28" t="s">
        <v>294</v>
      </c>
      <c r="D349" s="29" t="s">
        <v>31</v>
      </c>
      <c r="E349" s="128"/>
      <c r="F349" s="50"/>
      <c r="G349" s="31" t="s">
        <v>298</v>
      </c>
      <c r="H349" s="108"/>
    </row>
    <row r="350" spans="2:8" ht="12.75">
      <c r="B350" s="27" t="s">
        <v>216</v>
      </c>
      <c r="C350" s="28" t="s">
        <v>294</v>
      </c>
      <c r="D350" s="49">
        <v>999</v>
      </c>
      <c r="E350" s="128"/>
      <c r="F350" s="50"/>
      <c r="G350" s="31" t="s">
        <v>247</v>
      </c>
      <c r="H350" s="108"/>
    </row>
    <row r="351" spans="2:8" ht="12.75">
      <c r="B351" s="16" t="s">
        <v>216</v>
      </c>
      <c r="C351" s="61">
        <v>11</v>
      </c>
      <c r="D351" s="62"/>
      <c r="E351" s="63"/>
      <c r="F351" s="64"/>
      <c r="G351" s="20" t="s">
        <v>299</v>
      </c>
      <c r="H351" s="106">
        <f>SUM(H352:H355)</f>
        <v>0</v>
      </c>
    </row>
    <row r="352" spans="2:8" ht="12.75">
      <c r="B352" s="27" t="s">
        <v>216</v>
      </c>
      <c r="C352" s="28" t="s">
        <v>300</v>
      </c>
      <c r="D352" s="29" t="s">
        <v>20</v>
      </c>
      <c r="E352" s="128"/>
      <c r="F352" s="50"/>
      <c r="G352" s="31" t="s">
        <v>301</v>
      </c>
      <c r="H352" s="108"/>
    </row>
    <row r="353" spans="2:8" ht="12.75">
      <c r="B353" s="27" t="s">
        <v>216</v>
      </c>
      <c r="C353" s="28" t="s">
        <v>300</v>
      </c>
      <c r="D353" s="29" t="s">
        <v>23</v>
      </c>
      <c r="E353" s="128"/>
      <c r="F353" s="50"/>
      <c r="G353" s="31" t="s">
        <v>302</v>
      </c>
      <c r="H353" s="108"/>
    </row>
    <row r="354" spans="2:8" ht="12.75">
      <c r="B354" s="27" t="s">
        <v>216</v>
      </c>
      <c r="C354" s="28" t="s">
        <v>300</v>
      </c>
      <c r="D354" s="29" t="s">
        <v>27</v>
      </c>
      <c r="E354" s="128"/>
      <c r="F354" s="50"/>
      <c r="G354" s="31" t="s">
        <v>303</v>
      </c>
      <c r="H354" s="108"/>
    </row>
    <row r="355" spans="2:8" ht="12.75">
      <c r="B355" s="27" t="s">
        <v>216</v>
      </c>
      <c r="C355" s="28" t="s">
        <v>300</v>
      </c>
      <c r="D355" s="49">
        <v>999</v>
      </c>
      <c r="E355" s="128"/>
      <c r="F355" s="50"/>
      <c r="G355" s="31" t="s">
        <v>247</v>
      </c>
      <c r="H355" s="108"/>
    </row>
    <row r="356" spans="2:8" ht="12.75">
      <c r="B356" s="65" t="s">
        <v>216</v>
      </c>
      <c r="C356" s="66">
        <v>12</v>
      </c>
      <c r="D356" s="62"/>
      <c r="E356" s="63"/>
      <c r="F356" s="64"/>
      <c r="G356" s="67" t="s">
        <v>304</v>
      </c>
      <c r="H356" s="106">
        <f>SUM(H357:H363)</f>
        <v>0</v>
      </c>
    </row>
    <row r="357" spans="2:8" ht="12.75">
      <c r="B357" s="27" t="s">
        <v>216</v>
      </c>
      <c r="C357" s="48">
        <v>12</v>
      </c>
      <c r="D357" s="29" t="s">
        <v>20</v>
      </c>
      <c r="E357" s="128"/>
      <c r="F357" s="50"/>
      <c r="G357" s="31" t="s">
        <v>305</v>
      </c>
      <c r="H357" s="108"/>
    </row>
    <row r="358" spans="2:8" ht="12.75">
      <c r="B358" s="27" t="s">
        <v>216</v>
      </c>
      <c r="C358" s="48">
        <v>12</v>
      </c>
      <c r="D358" s="29" t="s">
        <v>23</v>
      </c>
      <c r="E358" s="128"/>
      <c r="F358" s="50"/>
      <c r="G358" s="31" t="s">
        <v>306</v>
      </c>
      <c r="H358" s="108"/>
    </row>
    <row r="359" spans="2:8" ht="12.75">
      <c r="B359" s="27" t="s">
        <v>216</v>
      </c>
      <c r="C359" s="48">
        <v>12</v>
      </c>
      <c r="D359" s="29" t="s">
        <v>27</v>
      </c>
      <c r="E359" s="128"/>
      <c r="F359" s="50"/>
      <c r="G359" s="31" t="s">
        <v>307</v>
      </c>
      <c r="H359" s="108"/>
    </row>
    <row r="360" spans="2:8" ht="12.75">
      <c r="B360" s="27" t="s">
        <v>216</v>
      </c>
      <c r="C360" s="48">
        <v>12</v>
      </c>
      <c r="D360" s="29" t="s">
        <v>31</v>
      </c>
      <c r="E360" s="128"/>
      <c r="F360" s="50"/>
      <c r="G360" s="31" t="s">
        <v>308</v>
      </c>
      <c r="H360" s="108"/>
    </row>
    <row r="361" spans="2:8" ht="12.75">
      <c r="B361" s="27" t="s">
        <v>216</v>
      </c>
      <c r="C361" s="48">
        <v>12</v>
      </c>
      <c r="D361" s="29" t="s">
        <v>37</v>
      </c>
      <c r="E361" s="128"/>
      <c r="F361" s="50"/>
      <c r="G361" s="31" t="s">
        <v>309</v>
      </c>
      <c r="H361" s="108"/>
    </row>
    <row r="362" spans="2:8" ht="12.75">
      <c r="B362" s="27" t="s">
        <v>216</v>
      </c>
      <c r="C362" s="48">
        <v>12</v>
      </c>
      <c r="D362" s="29" t="s">
        <v>39</v>
      </c>
      <c r="E362" s="128"/>
      <c r="F362" s="50"/>
      <c r="G362" s="31" t="s">
        <v>310</v>
      </c>
      <c r="H362" s="108"/>
    </row>
    <row r="363" spans="2:8" ht="12.75">
      <c r="B363" s="27" t="s">
        <v>216</v>
      </c>
      <c r="C363" s="48">
        <v>12</v>
      </c>
      <c r="D363" s="49">
        <v>999</v>
      </c>
      <c r="E363" s="128"/>
      <c r="F363" s="50"/>
      <c r="G363" s="31" t="s">
        <v>247</v>
      </c>
      <c r="H363" s="108"/>
    </row>
    <row r="364" spans="2:8" ht="12.75">
      <c r="B364" s="68"/>
      <c r="C364" s="69"/>
      <c r="D364" s="70"/>
      <c r="E364" s="69"/>
      <c r="F364" s="71"/>
      <c r="G364" s="68"/>
      <c r="H364" s="108"/>
    </row>
    <row r="365" spans="2:8" ht="12.75">
      <c r="B365" s="11" t="s">
        <v>311</v>
      </c>
      <c r="C365" s="72"/>
      <c r="D365" s="73"/>
      <c r="E365" s="72"/>
      <c r="F365" s="74"/>
      <c r="G365" s="15" t="s">
        <v>312</v>
      </c>
      <c r="H365" s="110">
        <f>SUM(H366)</f>
        <v>0</v>
      </c>
    </row>
    <row r="366" spans="2:8" ht="12.75">
      <c r="B366" s="75">
        <v>23</v>
      </c>
      <c r="C366" s="17" t="s">
        <v>2</v>
      </c>
      <c r="D366" s="62"/>
      <c r="E366" s="63"/>
      <c r="F366" s="64"/>
      <c r="G366" s="20" t="s">
        <v>313</v>
      </c>
      <c r="H366" s="106">
        <f>SUM(H367:H367)</f>
        <v>0</v>
      </c>
    </row>
    <row r="367" spans="2:8" ht="12.75">
      <c r="B367" s="47">
        <v>23</v>
      </c>
      <c r="C367" s="28" t="s">
        <v>2</v>
      </c>
      <c r="D367" s="29" t="s">
        <v>31</v>
      </c>
      <c r="E367" s="128"/>
      <c r="F367" s="50"/>
      <c r="G367" s="31" t="s">
        <v>314</v>
      </c>
      <c r="H367" s="108"/>
    </row>
    <row r="368" spans="2:8" ht="12.75">
      <c r="B368" s="68"/>
      <c r="C368" s="76"/>
      <c r="D368" s="77"/>
      <c r="E368" s="69"/>
      <c r="F368" s="71"/>
      <c r="G368" s="68"/>
      <c r="H368" s="108"/>
    </row>
    <row r="369" spans="2:8" ht="12.75">
      <c r="B369" s="15">
        <v>24</v>
      </c>
      <c r="C369" s="72"/>
      <c r="D369" s="13"/>
      <c r="E369" s="72"/>
      <c r="F369" s="74"/>
      <c r="G369" s="15" t="s">
        <v>315</v>
      </c>
      <c r="H369" s="110">
        <f>SUM(H370+H380+H403+H404+H405+H406)</f>
        <v>0</v>
      </c>
    </row>
    <row r="370" spans="2:8" ht="12.75">
      <c r="B370" s="75">
        <v>24</v>
      </c>
      <c r="C370" s="17" t="s">
        <v>2</v>
      </c>
      <c r="D370" s="62"/>
      <c r="E370" s="63"/>
      <c r="F370" s="64"/>
      <c r="G370" s="20" t="s">
        <v>316</v>
      </c>
      <c r="H370" s="106">
        <f>SUM(H371:H379)</f>
        <v>0</v>
      </c>
    </row>
    <row r="371" spans="2:8" ht="12.75">
      <c r="B371" s="40">
        <v>24</v>
      </c>
      <c r="C371" s="41" t="s">
        <v>2</v>
      </c>
      <c r="D371" s="39" t="s">
        <v>20</v>
      </c>
      <c r="E371" s="41"/>
      <c r="F371" s="38"/>
      <c r="G371" s="145" t="s">
        <v>317</v>
      </c>
      <c r="H371" s="107"/>
    </row>
    <row r="372" spans="2:8" ht="12.75">
      <c r="B372" s="40">
        <v>24</v>
      </c>
      <c r="C372" s="41" t="s">
        <v>2</v>
      </c>
      <c r="D372" s="39" t="s">
        <v>23</v>
      </c>
      <c r="E372" s="41"/>
      <c r="F372" s="38"/>
      <c r="G372" s="145" t="s">
        <v>318</v>
      </c>
      <c r="H372" s="107"/>
    </row>
    <row r="373" spans="2:8" ht="12.75">
      <c r="B373" s="40">
        <v>24</v>
      </c>
      <c r="C373" s="41" t="s">
        <v>2</v>
      </c>
      <c r="D373" s="39" t="s">
        <v>27</v>
      </c>
      <c r="E373" s="41"/>
      <c r="F373" s="38"/>
      <c r="G373" s="145" t="s">
        <v>319</v>
      </c>
      <c r="H373" s="107"/>
    </row>
    <row r="374" spans="2:8" ht="12.75">
      <c r="B374" s="40">
        <v>24</v>
      </c>
      <c r="C374" s="41" t="s">
        <v>2</v>
      </c>
      <c r="D374" s="39" t="s">
        <v>31</v>
      </c>
      <c r="E374" s="41"/>
      <c r="F374" s="38"/>
      <c r="G374" s="145" t="s">
        <v>320</v>
      </c>
      <c r="H374" s="107"/>
    </row>
    <row r="375" spans="2:8" ht="12.75">
      <c r="B375" s="40">
        <v>24</v>
      </c>
      <c r="C375" s="41" t="s">
        <v>2</v>
      </c>
      <c r="D375" s="39" t="s">
        <v>37</v>
      </c>
      <c r="E375" s="41"/>
      <c r="F375" s="38"/>
      <c r="G375" s="145" t="s">
        <v>321</v>
      </c>
      <c r="H375" s="107"/>
    </row>
    <row r="376" spans="2:8" ht="12.75">
      <c r="B376" s="40">
        <v>24</v>
      </c>
      <c r="C376" s="41" t="s">
        <v>2</v>
      </c>
      <c r="D376" s="39" t="s">
        <v>39</v>
      </c>
      <c r="E376" s="41"/>
      <c r="F376" s="38"/>
      <c r="G376" s="145" t="s">
        <v>322</v>
      </c>
      <c r="H376" s="107"/>
    </row>
    <row r="377" spans="2:8" ht="12.75">
      <c r="B377" s="40">
        <v>24</v>
      </c>
      <c r="C377" s="41" t="s">
        <v>2</v>
      </c>
      <c r="D377" s="39" t="s">
        <v>41</v>
      </c>
      <c r="E377" s="41"/>
      <c r="F377" s="38"/>
      <c r="G377" s="145" t="s">
        <v>323</v>
      </c>
      <c r="H377" s="107"/>
    </row>
    <row r="378" spans="2:8" ht="12.75">
      <c r="B378" s="40">
        <v>24</v>
      </c>
      <c r="C378" s="41" t="s">
        <v>2</v>
      </c>
      <c r="D378" s="39" t="s">
        <v>46</v>
      </c>
      <c r="E378" s="41"/>
      <c r="F378" s="38"/>
      <c r="G378" s="145" t="s">
        <v>324</v>
      </c>
      <c r="H378" s="107"/>
    </row>
    <row r="379" spans="2:8" ht="12.75">
      <c r="B379" s="40">
        <v>24</v>
      </c>
      <c r="C379" s="41" t="s">
        <v>2</v>
      </c>
      <c r="D379" s="39" t="s">
        <v>59</v>
      </c>
      <c r="E379" s="129"/>
      <c r="F379" s="130"/>
      <c r="G379" s="79" t="s">
        <v>325</v>
      </c>
      <c r="H379" s="107"/>
    </row>
    <row r="380" spans="2:8" ht="12.75">
      <c r="B380" s="75">
        <v>24</v>
      </c>
      <c r="C380" s="17" t="s">
        <v>4</v>
      </c>
      <c r="D380" s="62"/>
      <c r="E380" s="63"/>
      <c r="F380" s="64"/>
      <c r="G380" s="20" t="s">
        <v>326</v>
      </c>
      <c r="H380" s="106">
        <f>SUM(H381+H382+H384+H387+H391+H395+H397+H398+H399)</f>
        <v>0</v>
      </c>
    </row>
    <row r="381" spans="2:8" ht="12.75">
      <c r="B381" s="40">
        <v>24</v>
      </c>
      <c r="C381" s="41" t="s">
        <v>4</v>
      </c>
      <c r="D381" s="39" t="s">
        <v>20</v>
      </c>
      <c r="E381" s="180"/>
      <c r="F381" s="82"/>
      <c r="G381" s="79" t="s">
        <v>506</v>
      </c>
      <c r="H381" s="226"/>
    </row>
    <row r="382" spans="2:8" ht="12.75">
      <c r="B382" s="40">
        <v>24</v>
      </c>
      <c r="C382" s="41" t="s">
        <v>4</v>
      </c>
      <c r="D382" s="39" t="s">
        <v>23</v>
      </c>
      <c r="E382" s="41"/>
      <c r="F382" s="82"/>
      <c r="G382" s="79" t="s">
        <v>507</v>
      </c>
      <c r="H382" s="108">
        <f>SUM(H383)</f>
        <v>0</v>
      </c>
    </row>
    <row r="383" spans="2:8" ht="12.75">
      <c r="B383" s="40">
        <v>24</v>
      </c>
      <c r="C383" s="41" t="s">
        <v>4</v>
      </c>
      <c r="D383" s="45" t="s">
        <v>23</v>
      </c>
      <c r="E383" s="119" t="s">
        <v>20</v>
      </c>
      <c r="F383" s="173"/>
      <c r="G383" s="140" t="s">
        <v>508</v>
      </c>
      <c r="H383" s="108"/>
    </row>
    <row r="384" spans="2:8" ht="12.75">
      <c r="B384" s="40">
        <v>24</v>
      </c>
      <c r="C384" s="41" t="s">
        <v>4</v>
      </c>
      <c r="D384" s="39" t="s">
        <v>510</v>
      </c>
      <c r="E384" s="41"/>
      <c r="F384" s="82"/>
      <c r="G384" s="79" t="s">
        <v>509</v>
      </c>
      <c r="H384" s="108">
        <f>SUM(H385:H386)</f>
        <v>0</v>
      </c>
    </row>
    <row r="385" spans="2:8" ht="12.75">
      <c r="B385" s="40" t="s">
        <v>327</v>
      </c>
      <c r="C385" s="41" t="s">
        <v>4</v>
      </c>
      <c r="D385" s="39" t="s">
        <v>510</v>
      </c>
      <c r="E385" s="41" t="s">
        <v>20</v>
      </c>
      <c r="F385" s="82"/>
      <c r="G385" s="138" t="s">
        <v>511</v>
      </c>
      <c r="H385" s="107"/>
    </row>
    <row r="386" spans="2:8" ht="12.75">
      <c r="B386" s="40">
        <v>24</v>
      </c>
      <c r="C386" s="41" t="s">
        <v>4</v>
      </c>
      <c r="D386" s="39" t="s">
        <v>510</v>
      </c>
      <c r="E386" s="41" t="s">
        <v>23</v>
      </c>
      <c r="F386" s="78"/>
      <c r="G386" s="138" t="s">
        <v>330</v>
      </c>
      <c r="H386" s="108"/>
    </row>
    <row r="387" spans="2:8" ht="12.75">
      <c r="B387" s="40">
        <v>24</v>
      </c>
      <c r="C387" s="41" t="s">
        <v>4</v>
      </c>
      <c r="D387" s="39" t="s">
        <v>512</v>
      </c>
      <c r="E387" s="41"/>
      <c r="F387" s="78"/>
      <c r="G387" s="79" t="s">
        <v>328</v>
      </c>
      <c r="H387" s="108">
        <f>SUM(H388:H390)</f>
        <v>0</v>
      </c>
    </row>
    <row r="388" spans="2:8" ht="12.75">
      <c r="B388" s="40">
        <v>24</v>
      </c>
      <c r="C388" s="41" t="s">
        <v>4</v>
      </c>
      <c r="D388" s="39" t="s">
        <v>512</v>
      </c>
      <c r="E388" s="41" t="s">
        <v>20</v>
      </c>
      <c r="F388" s="78"/>
      <c r="G388" s="138" t="s">
        <v>513</v>
      </c>
      <c r="H388" s="108"/>
    </row>
    <row r="389" spans="2:8" ht="12.75">
      <c r="B389" s="40">
        <v>24</v>
      </c>
      <c r="C389" s="41" t="s">
        <v>4</v>
      </c>
      <c r="D389" s="39" t="s">
        <v>512</v>
      </c>
      <c r="E389" s="41" t="s">
        <v>23</v>
      </c>
      <c r="F389" s="78"/>
      <c r="G389" s="138" t="s">
        <v>514</v>
      </c>
      <c r="H389" s="108"/>
    </row>
    <row r="390" spans="2:8" ht="12.75">
      <c r="B390" s="40">
        <v>24</v>
      </c>
      <c r="C390" s="41" t="s">
        <v>4</v>
      </c>
      <c r="D390" s="39" t="s">
        <v>512</v>
      </c>
      <c r="E390" s="41" t="s">
        <v>27</v>
      </c>
      <c r="F390" s="78"/>
      <c r="G390" s="138" t="s">
        <v>515</v>
      </c>
      <c r="H390" s="108"/>
    </row>
    <row r="391" spans="2:8" ht="12.75">
      <c r="B391" s="40" t="s">
        <v>327</v>
      </c>
      <c r="C391" s="41" t="s">
        <v>4</v>
      </c>
      <c r="D391" s="39" t="s">
        <v>516</v>
      </c>
      <c r="E391" s="41"/>
      <c r="F391" s="78"/>
      <c r="G391" s="79" t="s">
        <v>329</v>
      </c>
      <c r="H391" s="108">
        <f>SUM(H392:H394)</f>
        <v>0</v>
      </c>
    </row>
    <row r="392" spans="2:8" ht="12.75">
      <c r="B392" s="40" t="s">
        <v>327</v>
      </c>
      <c r="C392" s="41" t="s">
        <v>4</v>
      </c>
      <c r="D392" s="39" t="s">
        <v>516</v>
      </c>
      <c r="E392" s="41" t="s">
        <v>20</v>
      </c>
      <c r="F392" s="78"/>
      <c r="G392" s="138" t="s">
        <v>513</v>
      </c>
      <c r="H392" s="108"/>
    </row>
    <row r="393" spans="2:8" ht="12.75">
      <c r="B393" s="40" t="s">
        <v>327</v>
      </c>
      <c r="C393" s="41" t="s">
        <v>4</v>
      </c>
      <c r="D393" s="39" t="s">
        <v>516</v>
      </c>
      <c r="E393" s="41" t="s">
        <v>23</v>
      </c>
      <c r="F393" s="78"/>
      <c r="G393" s="138" t="s">
        <v>514</v>
      </c>
      <c r="H393" s="108"/>
    </row>
    <row r="394" spans="2:8" ht="12.75">
      <c r="B394" s="40">
        <v>24</v>
      </c>
      <c r="C394" s="41" t="s">
        <v>4</v>
      </c>
      <c r="D394" s="39" t="s">
        <v>516</v>
      </c>
      <c r="E394" s="41" t="s">
        <v>27</v>
      </c>
      <c r="F394" s="78"/>
      <c r="G394" s="138" t="s">
        <v>515</v>
      </c>
      <c r="H394" s="108"/>
    </row>
    <row r="395" spans="2:8" ht="12.75">
      <c r="B395" s="40">
        <v>24</v>
      </c>
      <c r="C395" s="41" t="s">
        <v>4</v>
      </c>
      <c r="D395" s="39" t="s">
        <v>517</v>
      </c>
      <c r="E395" s="41"/>
      <c r="F395" s="78"/>
      <c r="G395" s="79" t="s">
        <v>518</v>
      </c>
      <c r="H395" s="108">
        <f>SUM(H396)</f>
        <v>0</v>
      </c>
    </row>
    <row r="396" spans="2:8" ht="12.75">
      <c r="B396" s="40" t="s">
        <v>327</v>
      </c>
      <c r="C396" s="41" t="s">
        <v>4</v>
      </c>
      <c r="D396" s="39" t="s">
        <v>517</v>
      </c>
      <c r="E396" s="41" t="s">
        <v>20</v>
      </c>
      <c r="F396" s="78"/>
      <c r="G396" s="138" t="s">
        <v>519</v>
      </c>
      <c r="H396" s="108"/>
    </row>
    <row r="397" spans="2:8" ht="12.75">
      <c r="B397" s="40">
        <v>24</v>
      </c>
      <c r="C397" s="41" t="s">
        <v>4</v>
      </c>
      <c r="D397" s="39" t="s">
        <v>520</v>
      </c>
      <c r="E397" s="41"/>
      <c r="F397" s="78"/>
      <c r="G397" s="79" t="s">
        <v>331</v>
      </c>
      <c r="H397" s="108"/>
    </row>
    <row r="398" spans="2:8" ht="12.75">
      <c r="B398" s="40">
        <v>24</v>
      </c>
      <c r="C398" s="41" t="s">
        <v>4</v>
      </c>
      <c r="D398" s="39" t="s">
        <v>496</v>
      </c>
      <c r="E398" s="41"/>
      <c r="F398" s="78"/>
      <c r="G398" s="79" t="s">
        <v>521</v>
      </c>
      <c r="H398" s="108"/>
    </row>
    <row r="399" spans="2:8" ht="12.75">
      <c r="B399" s="40">
        <v>24</v>
      </c>
      <c r="C399" s="41" t="s">
        <v>4</v>
      </c>
      <c r="D399" s="39" t="s">
        <v>403</v>
      </c>
      <c r="E399" s="41"/>
      <c r="F399" s="78"/>
      <c r="G399" s="79" t="s">
        <v>522</v>
      </c>
      <c r="H399" s="108">
        <f>SUM(H400:H402)</f>
        <v>0</v>
      </c>
    </row>
    <row r="400" spans="2:8" ht="12.75">
      <c r="B400" s="40">
        <v>24</v>
      </c>
      <c r="C400" s="41" t="s">
        <v>4</v>
      </c>
      <c r="D400" s="39" t="s">
        <v>403</v>
      </c>
      <c r="E400" s="41" t="s">
        <v>20</v>
      </c>
      <c r="F400" s="78"/>
      <c r="G400" s="138" t="s">
        <v>523</v>
      </c>
      <c r="H400" s="108"/>
    </row>
    <row r="401" spans="2:8" ht="12.75">
      <c r="B401" s="40">
        <v>24</v>
      </c>
      <c r="C401" s="41" t="s">
        <v>4</v>
      </c>
      <c r="D401" s="39" t="s">
        <v>403</v>
      </c>
      <c r="E401" s="41" t="s">
        <v>23</v>
      </c>
      <c r="F401" s="78"/>
      <c r="G401" s="138" t="s">
        <v>524</v>
      </c>
      <c r="H401" s="108"/>
    </row>
    <row r="402" spans="2:8" ht="12.75">
      <c r="B402" s="120" t="s">
        <v>327</v>
      </c>
      <c r="C402" s="119" t="s">
        <v>4</v>
      </c>
      <c r="D402" s="39" t="s">
        <v>403</v>
      </c>
      <c r="E402" s="119" t="s">
        <v>27</v>
      </c>
      <c r="F402" s="131"/>
      <c r="G402" s="140" t="s">
        <v>525</v>
      </c>
      <c r="H402" s="108"/>
    </row>
    <row r="403" spans="2:8" ht="12.75">
      <c r="B403" s="16">
        <v>24</v>
      </c>
      <c r="C403" s="17" t="s">
        <v>5</v>
      </c>
      <c r="D403" s="62"/>
      <c r="E403" s="63"/>
      <c r="F403" s="64"/>
      <c r="G403" s="20" t="s">
        <v>332</v>
      </c>
      <c r="H403" s="106"/>
    </row>
    <row r="404" spans="2:8" ht="12.75">
      <c r="B404" s="16">
        <v>24</v>
      </c>
      <c r="C404" s="17" t="s">
        <v>248</v>
      </c>
      <c r="D404" s="62"/>
      <c r="E404" s="63"/>
      <c r="F404" s="64"/>
      <c r="G404" s="20" t="s">
        <v>333</v>
      </c>
      <c r="H404" s="106"/>
    </row>
    <row r="405" spans="2:8" ht="12.75">
      <c r="B405" s="16">
        <v>24</v>
      </c>
      <c r="C405" s="17" t="s">
        <v>258</v>
      </c>
      <c r="D405" s="62"/>
      <c r="E405" s="63"/>
      <c r="F405" s="64"/>
      <c r="G405" s="20" t="s">
        <v>334</v>
      </c>
      <c r="H405" s="106"/>
    </row>
    <row r="406" spans="2:8" ht="12.75">
      <c r="B406" s="16">
        <v>24</v>
      </c>
      <c r="C406" s="17" t="s">
        <v>267</v>
      </c>
      <c r="D406" s="62"/>
      <c r="E406" s="63"/>
      <c r="F406" s="64"/>
      <c r="G406" s="20" t="s">
        <v>335</v>
      </c>
      <c r="H406" s="106"/>
    </row>
    <row r="407" spans="2:8" ht="12.75">
      <c r="B407" s="52"/>
      <c r="C407" s="76"/>
      <c r="D407" s="77"/>
      <c r="E407" s="69"/>
      <c r="F407" s="71"/>
      <c r="G407" s="68"/>
      <c r="H407" s="108"/>
    </row>
    <row r="408" spans="2:8" ht="12.75">
      <c r="B408" s="15">
        <v>25</v>
      </c>
      <c r="C408" s="72"/>
      <c r="D408" s="13"/>
      <c r="E408" s="177"/>
      <c r="F408" s="74"/>
      <c r="G408" s="15" t="s">
        <v>336</v>
      </c>
      <c r="H408" s="110">
        <f>SUM(H409:H409)</f>
        <v>0</v>
      </c>
    </row>
    <row r="409" spans="2:8" ht="12.75">
      <c r="B409" s="75">
        <v>25</v>
      </c>
      <c r="C409" s="17" t="s">
        <v>2</v>
      </c>
      <c r="D409" s="62"/>
      <c r="E409" s="63"/>
      <c r="F409" s="64"/>
      <c r="G409" s="20" t="s">
        <v>337</v>
      </c>
      <c r="H409" s="106"/>
    </row>
    <row r="410" spans="2:8" ht="12.75">
      <c r="B410" s="68"/>
      <c r="C410" s="53"/>
      <c r="D410" s="80"/>
      <c r="E410" s="81"/>
      <c r="F410" s="82"/>
      <c r="G410" s="56"/>
      <c r="H410" s="108"/>
    </row>
    <row r="411" spans="2:8" ht="13.5" thickBot="1">
      <c r="B411" s="15">
        <v>26</v>
      </c>
      <c r="C411" s="83"/>
      <c r="D411" s="13"/>
      <c r="E411" s="72"/>
      <c r="F411" s="74"/>
      <c r="G411" s="15" t="s">
        <v>339</v>
      </c>
      <c r="H411" s="110">
        <f>SUM(H412:H414)</f>
        <v>0</v>
      </c>
    </row>
    <row r="412" spans="2:8" ht="13.5" thickBot="1">
      <c r="B412" s="75" t="s">
        <v>340</v>
      </c>
      <c r="C412" s="132" t="s">
        <v>2</v>
      </c>
      <c r="D412" s="18"/>
      <c r="E412" s="17"/>
      <c r="F412" s="19"/>
      <c r="G412" s="146" t="s">
        <v>341</v>
      </c>
      <c r="H412" s="227"/>
    </row>
    <row r="413" spans="2:8" ht="12.75">
      <c r="B413" s="75">
        <v>26</v>
      </c>
      <c r="C413" s="133" t="s">
        <v>3</v>
      </c>
      <c r="D413" s="134"/>
      <c r="E413" s="135"/>
      <c r="F413" s="136"/>
      <c r="G413" s="20" t="s">
        <v>342</v>
      </c>
      <c r="H413" s="227"/>
    </row>
    <row r="414" spans="2:8" ht="12.75">
      <c r="B414" s="75">
        <v>26</v>
      </c>
      <c r="C414" s="17" t="s">
        <v>5</v>
      </c>
      <c r="D414" s="62"/>
      <c r="E414" s="63"/>
      <c r="F414" s="64"/>
      <c r="G414" s="20" t="s">
        <v>343</v>
      </c>
      <c r="H414" s="106">
        <f>SUM(H415:H416)</f>
        <v>0</v>
      </c>
    </row>
    <row r="415" spans="2:8" ht="12.75">
      <c r="B415" s="40" t="s">
        <v>340</v>
      </c>
      <c r="C415" s="41" t="s">
        <v>5</v>
      </c>
      <c r="D415" s="39" t="s">
        <v>20</v>
      </c>
      <c r="E415" s="69"/>
      <c r="F415" s="71"/>
      <c r="G415" s="147" t="s">
        <v>344</v>
      </c>
      <c r="H415" s="108"/>
    </row>
    <row r="416" spans="2:8" ht="12.75">
      <c r="B416" s="40" t="s">
        <v>340</v>
      </c>
      <c r="C416" s="41" t="s">
        <v>5</v>
      </c>
      <c r="D416" s="39" t="s">
        <v>59</v>
      </c>
      <c r="E416" s="69"/>
      <c r="F416" s="71"/>
      <c r="G416" s="147" t="s">
        <v>345</v>
      </c>
      <c r="H416" s="108"/>
    </row>
    <row r="417" spans="2:8" ht="12.75">
      <c r="B417" s="68"/>
      <c r="C417" s="53"/>
      <c r="D417" s="70"/>
      <c r="E417" s="69"/>
      <c r="F417" s="71"/>
      <c r="G417" s="68"/>
      <c r="H417" s="108"/>
    </row>
    <row r="418" spans="2:8" ht="12.75">
      <c r="B418" s="15">
        <v>29</v>
      </c>
      <c r="C418" s="12"/>
      <c r="D418" s="73"/>
      <c r="E418" s="72"/>
      <c r="F418" s="74"/>
      <c r="G418" s="15" t="s">
        <v>346</v>
      </c>
      <c r="H418" s="110">
        <f>SUM(H419+H420+H421+H422+H423+H427+H430+H433)</f>
        <v>0</v>
      </c>
    </row>
    <row r="419" spans="2:8" ht="12.75">
      <c r="B419" s="75">
        <v>29</v>
      </c>
      <c r="C419" s="17" t="s">
        <v>2</v>
      </c>
      <c r="D419" s="62"/>
      <c r="E419" s="63"/>
      <c r="F419" s="64"/>
      <c r="G419" s="20" t="s">
        <v>347</v>
      </c>
      <c r="H419" s="106"/>
    </row>
    <row r="420" spans="2:8" ht="12.75">
      <c r="B420" s="75">
        <v>29</v>
      </c>
      <c r="C420" s="17" t="s">
        <v>3</v>
      </c>
      <c r="D420" s="62"/>
      <c r="E420" s="63"/>
      <c r="F420" s="64"/>
      <c r="G420" s="20" t="s">
        <v>348</v>
      </c>
      <c r="H420" s="106"/>
    </row>
    <row r="421" spans="2:8" ht="12.75">
      <c r="B421" s="75">
        <v>29</v>
      </c>
      <c r="C421" s="17" t="s">
        <v>4</v>
      </c>
      <c r="D421" s="62"/>
      <c r="E421" s="63"/>
      <c r="F421" s="64"/>
      <c r="G421" s="20" t="s">
        <v>349</v>
      </c>
      <c r="H421" s="106"/>
    </row>
    <row r="422" spans="2:8" ht="12.75">
      <c r="B422" s="75">
        <v>29</v>
      </c>
      <c r="C422" s="17" t="s">
        <v>5</v>
      </c>
      <c r="D422" s="62"/>
      <c r="E422" s="63"/>
      <c r="F422" s="64"/>
      <c r="G422" s="20" t="s">
        <v>350</v>
      </c>
      <c r="H422" s="106"/>
    </row>
    <row r="423" spans="2:8" ht="12.75">
      <c r="B423" s="75">
        <v>29</v>
      </c>
      <c r="C423" s="17" t="s">
        <v>248</v>
      </c>
      <c r="D423" s="62"/>
      <c r="E423" s="63"/>
      <c r="F423" s="64"/>
      <c r="G423" s="20" t="s">
        <v>351</v>
      </c>
      <c r="H423" s="106">
        <f>SUM(H424:H426)</f>
        <v>0</v>
      </c>
    </row>
    <row r="424" spans="2:8" ht="12.75">
      <c r="B424" s="47">
        <v>29</v>
      </c>
      <c r="C424" s="28" t="s">
        <v>248</v>
      </c>
      <c r="D424" s="29" t="s">
        <v>20</v>
      </c>
      <c r="E424" s="128"/>
      <c r="F424" s="50"/>
      <c r="G424" s="31" t="s">
        <v>352</v>
      </c>
      <c r="H424" s="108"/>
    </row>
    <row r="425" spans="2:8" ht="12.75">
      <c r="B425" s="47">
        <v>29</v>
      </c>
      <c r="C425" s="28" t="s">
        <v>248</v>
      </c>
      <c r="D425" s="29" t="s">
        <v>23</v>
      </c>
      <c r="E425" s="128"/>
      <c r="F425" s="50"/>
      <c r="G425" s="31" t="s">
        <v>353</v>
      </c>
      <c r="H425" s="108"/>
    </row>
    <row r="426" spans="2:8" ht="12.75">
      <c r="B426" s="47">
        <v>29</v>
      </c>
      <c r="C426" s="28" t="s">
        <v>248</v>
      </c>
      <c r="D426" s="29" t="s">
        <v>59</v>
      </c>
      <c r="E426" s="128"/>
      <c r="F426" s="50"/>
      <c r="G426" s="31" t="s">
        <v>208</v>
      </c>
      <c r="H426" s="108"/>
    </row>
    <row r="427" spans="2:8" ht="12.75">
      <c r="B427" s="75">
        <v>29</v>
      </c>
      <c r="C427" s="17" t="s">
        <v>258</v>
      </c>
      <c r="D427" s="62"/>
      <c r="E427" s="63"/>
      <c r="F427" s="64"/>
      <c r="G427" s="20" t="s">
        <v>354</v>
      </c>
      <c r="H427" s="106">
        <f>SUM(H428:H429)</f>
        <v>0</v>
      </c>
    </row>
    <row r="428" spans="2:8" ht="12.75">
      <c r="B428" s="47">
        <v>29</v>
      </c>
      <c r="C428" s="28" t="s">
        <v>258</v>
      </c>
      <c r="D428" s="29" t="s">
        <v>20</v>
      </c>
      <c r="E428" s="128"/>
      <c r="F428" s="50"/>
      <c r="G428" s="31" t="s">
        <v>355</v>
      </c>
      <c r="H428" s="108"/>
    </row>
    <row r="429" spans="2:8" ht="12.75">
      <c r="B429" s="47">
        <v>29</v>
      </c>
      <c r="C429" s="28" t="s">
        <v>258</v>
      </c>
      <c r="D429" s="29" t="s">
        <v>23</v>
      </c>
      <c r="E429" s="128"/>
      <c r="F429" s="50"/>
      <c r="G429" s="31" t="s">
        <v>356</v>
      </c>
      <c r="H429" s="108"/>
    </row>
    <row r="430" spans="2:8" ht="12.75">
      <c r="B430" s="75">
        <v>29</v>
      </c>
      <c r="C430" s="17" t="s">
        <v>267</v>
      </c>
      <c r="D430" s="62"/>
      <c r="E430" s="63"/>
      <c r="F430" s="64"/>
      <c r="G430" s="20" t="s">
        <v>357</v>
      </c>
      <c r="H430" s="106">
        <f>SUM(H431:H432)</f>
        <v>0</v>
      </c>
    </row>
    <row r="431" spans="2:8" ht="12.75">
      <c r="B431" s="47">
        <v>29</v>
      </c>
      <c r="C431" s="28" t="s">
        <v>267</v>
      </c>
      <c r="D431" s="29" t="s">
        <v>20</v>
      </c>
      <c r="E431" s="128"/>
      <c r="F431" s="50"/>
      <c r="G431" s="31" t="s">
        <v>358</v>
      </c>
      <c r="H431" s="108"/>
    </row>
    <row r="432" spans="2:8" ht="12.75">
      <c r="B432" s="47">
        <v>29</v>
      </c>
      <c r="C432" s="28" t="s">
        <v>267</v>
      </c>
      <c r="D432" s="29" t="s">
        <v>23</v>
      </c>
      <c r="E432" s="128"/>
      <c r="F432" s="50"/>
      <c r="G432" s="31" t="s">
        <v>359</v>
      </c>
      <c r="H432" s="108"/>
    </row>
    <row r="433" spans="2:8" ht="12.75">
      <c r="B433" s="75">
        <v>29</v>
      </c>
      <c r="C433" s="17" t="s">
        <v>338</v>
      </c>
      <c r="D433" s="18"/>
      <c r="E433" s="63"/>
      <c r="F433" s="64"/>
      <c r="G433" s="20" t="s">
        <v>360</v>
      </c>
      <c r="H433" s="106"/>
    </row>
    <row r="434" spans="2:8" ht="12.75">
      <c r="B434" s="68"/>
      <c r="C434" s="53"/>
      <c r="D434" s="70"/>
      <c r="E434" s="69"/>
      <c r="F434" s="71"/>
      <c r="G434" s="68"/>
      <c r="H434" s="108"/>
    </row>
    <row r="435" spans="2:8" ht="12.75">
      <c r="B435" s="15">
        <v>30</v>
      </c>
      <c r="C435" s="12"/>
      <c r="D435" s="73"/>
      <c r="E435" s="72"/>
      <c r="F435" s="74"/>
      <c r="G435" s="15" t="s">
        <v>361</v>
      </c>
      <c r="H435" s="110">
        <f>SUM(H436+H443+H444+H445)</f>
        <v>0</v>
      </c>
    </row>
    <row r="436" spans="2:8" ht="12.75">
      <c r="B436" s="75">
        <v>30</v>
      </c>
      <c r="C436" s="17" t="s">
        <v>2</v>
      </c>
      <c r="D436" s="62"/>
      <c r="E436" s="63"/>
      <c r="F436" s="64"/>
      <c r="G436" s="20" t="s">
        <v>362</v>
      </c>
      <c r="H436" s="106">
        <f>SUM(H437:H442)</f>
        <v>0</v>
      </c>
    </row>
    <row r="437" spans="2:8" ht="12.75">
      <c r="B437" s="47">
        <v>30</v>
      </c>
      <c r="C437" s="28" t="s">
        <v>2</v>
      </c>
      <c r="D437" s="29" t="s">
        <v>20</v>
      </c>
      <c r="E437" s="128"/>
      <c r="F437" s="50"/>
      <c r="G437" s="31" t="s">
        <v>363</v>
      </c>
      <c r="H437" s="108"/>
    </row>
    <row r="438" spans="2:8" ht="12.75">
      <c r="B438" s="47">
        <v>30</v>
      </c>
      <c r="C438" s="28" t="s">
        <v>2</v>
      </c>
      <c r="D438" s="29" t="s">
        <v>23</v>
      </c>
      <c r="E438" s="128"/>
      <c r="F438" s="50"/>
      <c r="G438" s="31" t="s">
        <v>364</v>
      </c>
      <c r="H438" s="108"/>
    </row>
    <row r="439" spans="2:8" ht="12.75">
      <c r="B439" s="47">
        <v>30</v>
      </c>
      <c r="C439" s="28" t="s">
        <v>2</v>
      </c>
      <c r="D439" s="29" t="s">
        <v>27</v>
      </c>
      <c r="E439" s="128"/>
      <c r="F439" s="50"/>
      <c r="G439" s="31" t="s">
        <v>365</v>
      </c>
      <c r="H439" s="108"/>
    </row>
    <row r="440" spans="2:8" ht="12.75">
      <c r="B440" s="47">
        <v>30</v>
      </c>
      <c r="C440" s="28" t="s">
        <v>2</v>
      </c>
      <c r="D440" s="29" t="s">
        <v>31</v>
      </c>
      <c r="E440" s="128"/>
      <c r="F440" s="50"/>
      <c r="G440" s="31" t="s">
        <v>366</v>
      </c>
      <c r="H440" s="108"/>
    </row>
    <row r="441" spans="2:8" ht="12.75">
      <c r="B441" s="47">
        <v>30</v>
      </c>
      <c r="C441" s="28" t="s">
        <v>2</v>
      </c>
      <c r="D441" s="29" t="s">
        <v>37</v>
      </c>
      <c r="E441" s="128"/>
      <c r="F441" s="50"/>
      <c r="G441" s="31" t="s">
        <v>367</v>
      </c>
      <c r="H441" s="108"/>
    </row>
    <row r="442" spans="2:8" ht="12.75">
      <c r="B442" s="47">
        <v>30</v>
      </c>
      <c r="C442" s="28" t="s">
        <v>2</v>
      </c>
      <c r="D442" s="29" t="s">
        <v>59</v>
      </c>
      <c r="E442" s="128"/>
      <c r="F442" s="50"/>
      <c r="G442" s="31" t="s">
        <v>247</v>
      </c>
      <c r="H442" s="108"/>
    </row>
    <row r="443" spans="2:8" ht="12.75">
      <c r="B443" s="75">
        <v>30</v>
      </c>
      <c r="C443" s="17" t="s">
        <v>3</v>
      </c>
      <c r="D443" s="62"/>
      <c r="E443" s="63"/>
      <c r="F443" s="64"/>
      <c r="G443" s="20" t="s">
        <v>368</v>
      </c>
      <c r="H443" s="106"/>
    </row>
    <row r="444" spans="2:8" ht="12.75">
      <c r="B444" s="75">
        <v>30</v>
      </c>
      <c r="C444" s="17" t="s">
        <v>4</v>
      </c>
      <c r="D444" s="18"/>
      <c r="E444" s="63"/>
      <c r="F444" s="64"/>
      <c r="G444" s="20" t="s">
        <v>369</v>
      </c>
      <c r="H444" s="106"/>
    </row>
    <row r="445" spans="2:8" ht="12.75">
      <c r="B445" s="75">
        <v>30</v>
      </c>
      <c r="C445" s="17" t="s">
        <v>338</v>
      </c>
      <c r="D445" s="18"/>
      <c r="E445" s="63"/>
      <c r="F445" s="64"/>
      <c r="G445" s="20" t="s">
        <v>370</v>
      </c>
      <c r="H445" s="106"/>
    </row>
    <row r="446" spans="2:8" ht="12.75">
      <c r="B446" s="68"/>
      <c r="C446" s="53"/>
      <c r="D446" s="70"/>
      <c r="E446" s="69"/>
      <c r="F446" s="71"/>
      <c r="G446" s="68"/>
      <c r="H446" s="108"/>
    </row>
    <row r="447" spans="2:8" ht="12.75">
      <c r="B447" s="15">
        <v>31</v>
      </c>
      <c r="C447" s="12"/>
      <c r="D447" s="73"/>
      <c r="E447" s="72"/>
      <c r="F447" s="74"/>
      <c r="G447" s="15" t="s">
        <v>371</v>
      </c>
      <c r="H447" s="110">
        <f>SUM(H448+H451+H460)</f>
        <v>0</v>
      </c>
    </row>
    <row r="448" spans="2:8" ht="12.75">
      <c r="B448" s="75">
        <v>31</v>
      </c>
      <c r="C448" s="17" t="s">
        <v>2</v>
      </c>
      <c r="D448" s="62"/>
      <c r="E448" s="63"/>
      <c r="F448" s="64"/>
      <c r="G448" s="20" t="s">
        <v>372</v>
      </c>
      <c r="H448" s="106">
        <f>SUM(H449:H450)</f>
        <v>0</v>
      </c>
    </row>
    <row r="449" spans="2:8" ht="12.75">
      <c r="B449" s="47">
        <v>31</v>
      </c>
      <c r="C449" s="28" t="s">
        <v>2</v>
      </c>
      <c r="D449" s="29" t="s">
        <v>20</v>
      </c>
      <c r="E449" s="128"/>
      <c r="F449" s="50"/>
      <c r="G449" s="31" t="s">
        <v>373</v>
      </c>
      <c r="H449" s="108"/>
    </row>
    <row r="450" spans="2:8" ht="12.75">
      <c r="B450" s="47">
        <v>31</v>
      </c>
      <c r="C450" s="28" t="s">
        <v>2</v>
      </c>
      <c r="D450" s="29" t="s">
        <v>23</v>
      </c>
      <c r="E450" s="128"/>
      <c r="F450" s="50"/>
      <c r="G450" s="31" t="s">
        <v>374</v>
      </c>
      <c r="H450" s="108"/>
    </row>
    <row r="451" spans="2:8" ht="12.75">
      <c r="B451" s="75">
        <v>31</v>
      </c>
      <c r="C451" s="17" t="s">
        <v>3</v>
      </c>
      <c r="D451" s="62"/>
      <c r="E451" s="63"/>
      <c r="F451" s="64"/>
      <c r="G451" s="20" t="s">
        <v>375</v>
      </c>
      <c r="H451" s="106">
        <f>SUM(H452:H459)</f>
        <v>0</v>
      </c>
    </row>
    <row r="452" spans="2:8" ht="12.75">
      <c r="B452" s="47">
        <v>31</v>
      </c>
      <c r="C452" s="28" t="s">
        <v>3</v>
      </c>
      <c r="D452" s="29" t="s">
        <v>20</v>
      </c>
      <c r="E452" s="128"/>
      <c r="F452" s="50"/>
      <c r="G452" s="31" t="s">
        <v>373</v>
      </c>
      <c r="H452" s="108"/>
    </row>
    <row r="453" spans="2:8" ht="12.75">
      <c r="B453" s="47">
        <v>31</v>
      </c>
      <c r="C453" s="28" t="s">
        <v>3</v>
      </c>
      <c r="D453" s="29" t="s">
        <v>23</v>
      </c>
      <c r="E453" s="128"/>
      <c r="F453" s="50"/>
      <c r="G453" s="31" t="s">
        <v>374</v>
      </c>
      <c r="H453" s="108"/>
    </row>
    <row r="454" spans="2:8" ht="12.75">
      <c r="B454" s="47">
        <v>31</v>
      </c>
      <c r="C454" s="28" t="s">
        <v>3</v>
      </c>
      <c r="D454" s="29" t="s">
        <v>27</v>
      </c>
      <c r="E454" s="128"/>
      <c r="F454" s="50"/>
      <c r="G454" s="31" t="s">
        <v>376</v>
      </c>
      <c r="H454" s="108"/>
    </row>
    <row r="455" spans="2:8" ht="12.75">
      <c r="B455" s="47">
        <v>31</v>
      </c>
      <c r="C455" s="28" t="s">
        <v>3</v>
      </c>
      <c r="D455" s="29" t="s">
        <v>31</v>
      </c>
      <c r="E455" s="128"/>
      <c r="F455" s="50"/>
      <c r="G455" s="31" t="s">
        <v>377</v>
      </c>
      <c r="H455" s="108"/>
    </row>
    <row r="456" spans="2:8" ht="12.75">
      <c r="B456" s="47">
        <v>31</v>
      </c>
      <c r="C456" s="28" t="s">
        <v>3</v>
      </c>
      <c r="D456" s="29" t="s">
        <v>37</v>
      </c>
      <c r="E456" s="128"/>
      <c r="F456" s="50"/>
      <c r="G456" s="31" t="s">
        <v>378</v>
      </c>
      <c r="H456" s="108"/>
    </row>
    <row r="457" spans="2:8" ht="12.75">
      <c r="B457" s="47">
        <v>31</v>
      </c>
      <c r="C457" s="28" t="s">
        <v>3</v>
      </c>
      <c r="D457" s="29" t="s">
        <v>39</v>
      </c>
      <c r="E457" s="128"/>
      <c r="F457" s="50"/>
      <c r="G457" s="31" t="s">
        <v>379</v>
      </c>
      <c r="H457" s="108"/>
    </row>
    <row r="458" spans="2:8" ht="12.75">
      <c r="B458" s="47">
        <v>31</v>
      </c>
      <c r="C458" s="28" t="s">
        <v>3</v>
      </c>
      <c r="D458" s="29" t="s">
        <v>41</v>
      </c>
      <c r="E458" s="128"/>
      <c r="F458" s="50"/>
      <c r="G458" s="31" t="s">
        <v>380</v>
      </c>
      <c r="H458" s="108"/>
    </row>
    <row r="459" spans="2:8" ht="12.75">
      <c r="B459" s="47">
        <v>31</v>
      </c>
      <c r="C459" s="28" t="s">
        <v>3</v>
      </c>
      <c r="D459" s="29" t="s">
        <v>59</v>
      </c>
      <c r="E459" s="128"/>
      <c r="F459" s="50"/>
      <c r="G459" s="31" t="s">
        <v>381</v>
      </c>
      <c r="H459" s="108"/>
    </row>
    <row r="460" spans="2:8" ht="12.75">
      <c r="B460" s="75">
        <v>31</v>
      </c>
      <c r="C460" s="17" t="s">
        <v>4</v>
      </c>
      <c r="D460" s="62"/>
      <c r="E460" s="63"/>
      <c r="F460" s="64"/>
      <c r="G460" s="20" t="s">
        <v>382</v>
      </c>
      <c r="H460" s="106">
        <f>SUM(H461:H463)</f>
        <v>0</v>
      </c>
    </row>
    <row r="461" spans="2:8" ht="12.75">
      <c r="B461" s="137">
        <v>31</v>
      </c>
      <c r="C461" s="28" t="s">
        <v>4</v>
      </c>
      <c r="D461" s="29" t="s">
        <v>20</v>
      </c>
      <c r="E461" s="128"/>
      <c r="F461" s="50"/>
      <c r="G461" s="31" t="s">
        <v>373</v>
      </c>
      <c r="H461" s="108"/>
    </row>
    <row r="462" spans="2:8" ht="12.75">
      <c r="B462" s="137">
        <v>31</v>
      </c>
      <c r="C462" s="28" t="s">
        <v>4</v>
      </c>
      <c r="D462" s="29" t="s">
        <v>23</v>
      </c>
      <c r="E462" s="128"/>
      <c r="F462" s="50"/>
      <c r="G462" s="31" t="s">
        <v>374</v>
      </c>
      <c r="H462" s="108"/>
    </row>
    <row r="463" spans="2:8" ht="12.75">
      <c r="B463" s="137">
        <v>31</v>
      </c>
      <c r="C463" s="28" t="s">
        <v>4</v>
      </c>
      <c r="D463" s="29" t="s">
        <v>27</v>
      </c>
      <c r="E463" s="128"/>
      <c r="F463" s="50"/>
      <c r="G463" s="31" t="s">
        <v>383</v>
      </c>
      <c r="H463" s="108"/>
    </row>
    <row r="464" spans="2:8" ht="12.75">
      <c r="B464" s="68"/>
      <c r="C464" s="69"/>
      <c r="D464" s="77"/>
      <c r="E464" s="69"/>
      <c r="F464" s="71"/>
      <c r="G464" s="68"/>
      <c r="H464" s="108"/>
    </row>
    <row r="465" spans="2:8" ht="12.75">
      <c r="B465" s="15">
        <v>32</v>
      </c>
      <c r="C465" s="12"/>
      <c r="D465" s="73"/>
      <c r="E465" s="72"/>
      <c r="F465" s="74"/>
      <c r="G465" s="15" t="s">
        <v>384</v>
      </c>
      <c r="H465" s="110">
        <f>SUM(H466:H469)</f>
        <v>0</v>
      </c>
    </row>
    <row r="466" spans="2:8" ht="12.75">
      <c r="B466" s="75">
        <v>32</v>
      </c>
      <c r="C466" s="17" t="s">
        <v>3</v>
      </c>
      <c r="D466" s="18"/>
      <c r="E466" s="63"/>
      <c r="F466" s="64"/>
      <c r="G466" s="20" t="s">
        <v>385</v>
      </c>
      <c r="H466" s="106"/>
    </row>
    <row r="467" spans="2:8" ht="12.75">
      <c r="B467" s="75">
        <v>32</v>
      </c>
      <c r="C467" s="17" t="s">
        <v>258</v>
      </c>
      <c r="D467" s="62"/>
      <c r="E467" s="63"/>
      <c r="F467" s="64"/>
      <c r="G467" s="20" t="s">
        <v>386</v>
      </c>
      <c r="H467" s="106"/>
    </row>
    <row r="468" spans="2:8" ht="12.75">
      <c r="B468" s="75">
        <v>32</v>
      </c>
      <c r="C468" s="17" t="s">
        <v>267</v>
      </c>
      <c r="D468" s="62"/>
      <c r="E468" s="63"/>
      <c r="F468" s="64"/>
      <c r="G468" s="20" t="s">
        <v>526</v>
      </c>
      <c r="H468" s="106"/>
    </row>
    <row r="469" spans="2:8" ht="12.75">
      <c r="B469" s="75">
        <v>32</v>
      </c>
      <c r="C469" s="17" t="s">
        <v>338</v>
      </c>
      <c r="D469" s="62"/>
      <c r="E469" s="63"/>
      <c r="F469" s="64"/>
      <c r="G469" s="20" t="s">
        <v>388</v>
      </c>
      <c r="H469" s="106"/>
    </row>
    <row r="470" spans="2:8" ht="12.75">
      <c r="B470" s="68"/>
      <c r="C470" s="53"/>
      <c r="D470" s="70"/>
      <c r="E470" s="69"/>
      <c r="F470" s="71"/>
      <c r="G470" s="68"/>
      <c r="H470" s="108"/>
    </row>
    <row r="471" spans="2:8" ht="12.75">
      <c r="B471" s="11">
        <v>33</v>
      </c>
      <c r="C471" s="72"/>
      <c r="D471" s="73"/>
      <c r="E471" s="177"/>
      <c r="F471" s="74"/>
      <c r="G471" s="15" t="s">
        <v>389</v>
      </c>
      <c r="H471" s="110">
        <f>SUM(H472+H473+H480+H481+H482+H483)</f>
        <v>0</v>
      </c>
    </row>
    <row r="472" spans="2:8" ht="12.75">
      <c r="B472" s="16">
        <v>33</v>
      </c>
      <c r="C472" s="17" t="s">
        <v>2</v>
      </c>
      <c r="D472" s="62"/>
      <c r="E472" s="63"/>
      <c r="F472" s="64"/>
      <c r="G472" s="20" t="s">
        <v>316</v>
      </c>
      <c r="H472" s="106"/>
    </row>
    <row r="473" spans="2:8" ht="12.75">
      <c r="B473" s="16">
        <v>33</v>
      </c>
      <c r="C473" s="17" t="s">
        <v>4</v>
      </c>
      <c r="D473" s="62"/>
      <c r="E473" s="63"/>
      <c r="F473" s="64"/>
      <c r="G473" s="20" t="s">
        <v>326</v>
      </c>
      <c r="H473" s="106">
        <f>SUM(H474:H479)</f>
        <v>0</v>
      </c>
    </row>
    <row r="474" spans="2:8" ht="12.75">
      <c r="B474" s="40" t="s">
        <v>390</v>
      </c>
      <c r="C474" s="41" t="s">
        <v>4</v>
      </c>
      <c r="D474" s="39" t="s">
        <v>20</v>
      </c>
      <c r="E474" s="176"/>
      <c r="F474" s="174"/>
      <c r="G474" s="178" t="s">
        <v>527</v>
      </c>
      <c r="H474" s="108">
        <f>SUM(H475:H478)</f>
        <v>0</v>
      </c>
    </row>
    <row r="475" spans="2:8" ht="12.75">
      <c r="B475" s="40" t="s">
        <v>390</v>
      </c>
      <c r="C475" s="41" t="s">
        <v>4</v>
      </c>
      <c r="D475" s="39" t="s">
        <v>20</v>
      </c>
      <c r="E475" s="41" t="s">
        <v>20</v>
      </c>
      <c r="F475" s="174"/>
      <c r="G475" s="138" t="s">
        <v>528</v>
      </c>
      <c r="H475" s="108"/>
    </row>
    <row r="476" spans="2:8" ht="12.75">
      <c r="B476" s="40" t="s">
        <v>390</v>
      </c>
      <c r="C476" s="41" t="s">
        <v>4</v>
      </c>
      <c r="D476" s="39" t="s">
        <v>20</v>
      </c>
      <c r="E476" s="41" t="s">
        <v>23</v>
      </c>
      <c r="F476" s="174"/>
      <c r="G476" s="138" t="s">
        <v>529</v>
      </c>
      <c r="H476" s="108"/>
    </row>
    <row r="477" spans="2:8" ht="12.75">
      <c r="B477" s="40" t="s">
        <v>390</v>
      </c>
      <c r="C477" s="41" t="s">
        <v>4</v>
      </c>
      <c r="D477" s="39" t="s">
        <v>20</v>
      </c>
      <c r="E477" s="41" t="s">
        <v>27</v>
      </c>
      <c r="F477" s="174"/>
      <c r="G477" s="138" t="s">
        <v>530</v>
      </c>
      <c r="H477" s="108"/>
    </row>
    <row r="478" spans="2:8" ht="12.75">
      <c r="B478" s="40" t="s">
        <v>390</v>
      </c>
      <c r="C478" s="41" t="s">
        <v>4</v>
      </c>
      <c r="D478" s="39" t="s">
        <v>20</v>
      </c>
      <c r="E478" s="41" t="s">
        <v>31</v>
      </c>
      <c r="F478" s="174"/>
      <c r="G478" s="138" t="s">
        <v>531</v>
      </c>
      <c r="H478" s="108"/>
    </row>
    <row r="479" spans="2:8" ht="12.75">
      <c r="B479" s="40" t="s">
        <v>390</v>
      </c>
      <c r="C479" s="41" t="s">
        <v>4</v>
      </c>
      <c r="D479" s="39" t="s">
        <v>59</v>
      </c>
      <c r="E479" s="41"/>
      <c r="F479" s="174"/>
      <c r="G479" s="79" t="s">
        <v>331</v>
      </c>
      <c r="H479" s="108"/>
    </row>
    <row r="480" spans="2:8" ht="12.75">
      <c r="B480" s="16">
        <v>33</v>
      </c>
      <c r="C480" s="17" t="s">
        <v>5</v>
      </c>
      <c r="D480" s="62"/>
      <c r="E480" s="175"/>
      <c r="F480" s="64"/>
      <c r="G480" s="20" t="s">
        <v>332</v>
      </c>
      <c r="H480" s="106"/>
    </row>
    <row r="481" spans="2:8" ht="12.75">
      <c r="B481" s="16">
        <v>33</v>
      </c>
      <c r="C481" s="17" t="s">
        <v>248</v>
      </c>
      <c r="D481" s="62"/>
      <c r="E481" s="63"/>
      <c r="F481" s="64"/>
      <c r="G481" s="20" t="s">
        <v>333</v>
      </c>
      <c r="H481" s="106"/>
    </row>
    <row r="482" spans="2:8" ht="12.75">
      <c r="B482" s="16">
        <v>33</v>
      </c>
      <c r="C482" s="17" t="s">
        <v>258</v>
      </c>
      <c r="D482" s="62"/>
      <c r="E482" s="63"/>
      <c r="F482" s="64"/>
      <c r="G482" s="20" t="s">
        <v>334</v>
      </c>
      <c r="H482" s="106"/>
    </row>
    <row r="483" spans="2:8" ht="12.75">
      <c r="B483" s="16">
        <v>33</v>
      </c>
      <c r="C483" s="17" t="s">
        <v>267</v>
      </c>
      <c r="D483" s="62"/>
      <c r="E483" s="63"/>
      <c r="F483" s="64"/>
      <c r="G483" s="20" t="s">
        <v>335</v>
      </c>
      <c r="H483" s="106"/>
    </row>
    <row r="484" spans="2:8" ht="12.75">
      <c r="B484" s="68"/>
      <c r="C484" s="69"/>
      <c r="D484" s="70"/>
      <c r="E484" s="69"/>
      <c r="F484" s="71"/>
      <c r="G484" s="68"/>
      <c r="H484" s="108"/>
    </row>
    <row r="485" spans="2:8" ht="12.75">
      <c r="B485" s="11" t="s">
        <v>391</v>
      </c>
      <c r="C485" s="72"/>
      <c r="D485" s="73"/>
      <c r="E485" s="72"/>
      <c r="F485" s="74"/>
      <c r="G485" s="15" t="s">
        <v>392</v>
      </c>
      <c r="H485" s="110">
        <f>SUM(H486+H489+H492+H495)</f>
        <v>0</v>
      </c>
    </row>
    <row r="486" spans="2:8" ht="12.75">
      <c r="B486" s="16" t="s">
        <v>391</v>
      </c>
      <c r="C486" s="17" t="s">
        <v>2</v>
      </c>
      <c r="D486" s="62"/>
      <c r="E486" s="63"/>
      <c r="F486" s="64"/>
      <c r="G486" s="20" t="s">
        <v>393</v>
      </c>
      <c r="H486" s="106">
        <f>SUM(H487:H488)</f>
        <v>0</v>
      </c>
    </row>
    <row r="487" spans="2:8" ht="12.75">
      <c r="B487" s="27" t="s">
        <v>391</v>
      </c>
      <c r="C487" s="28" t="s">
        <v>2</v>
      </c>
      <c r="D487" s="29" t="s">
        <v>23</v>
      </c>
      <c r="E487" s="128"/>
      <c r="F487" s="50"/>
      <c r="G487" s="31" t="s">
        <v>394</v>
      </c>
      <c r="H487" s="108"/>
    </row>
    <row r="488" spans="2:8" ht="12.75">
      <c r="B488" s="27" t="s">
        <v>391</v>
      </c>
      <c r="C488" s="28" t="s">
        <v>2</v>
      </c>
      <c r="D488" s="29" t="s">
        <v>27</v>
      </c>
      <c r="E488" s="128"/>
      <c r="F488" s="50"/>
      <c r="G488" s="31" t="s">
        <v>395</v>
      </c>
      <c r="H488" s="108"/>
    </row>
    <row r="489" spans="2:8" ht="12.75">
      <c r="B489" s="16" t="s">
        <v>391</v>
      </c>
      <c r="C489" s="17" t="s">
        <v>4</v>
      </c>
      <c r="D489" s="62"/>
      <c r="E489" s="63"/>
      <c r="F489" s="64"/>
      <c r="G489" s="20" t="s">
        <v>396</v>
      </c>
      <c r="H489" s="106">
        <f>SUM(H490:H491)</f>
        <v>0</v>
      </c>
    </row>
    <row r="490" spans="2:8" ht="12.75">
      <c r="B490" s="27" t="s">
        <v>391</v>
      </c>
      <c r="C490" s="28" t="s">
        <v>4</v>
      </c>
      <c r="D490" s="29" t="s">
        <v>23</v>
      </c>
      <c r="E490" s="128"/>
      <c r="F490" s="50"/>
      <c r="G490" s="31" t="s">
        <v>394</v>
      </c>
      <c r="H490" s="108"/>
    </row>
    <row r="491" spans="2:8" ht="12.75">
      <c r="B491" s="27" t="s">
        <v>391</v>
      </c>
      <c r="C491" s="28" t="s">
        <v>4</v>
      </c>
      <c r="D491" s="29" t="s">
        <v>27</v>
      </c>
      <c r="E491" s="128"/>
      <c r="F491" s="50"/>
      <c r="G491" s="31" t="s">
        <v>395</v>
      </c>
      <c r="H491" s="108"/>
    </row>
    <row r="492" spans="2:8" ht="12.75">
      <c r="B492" s="16" t="s">
        <v>391</v>
      </c>
      <c r="C492" s="17" t="s">
        <v>248</v>
      </c>
      <c r="D492" s="62"/>
      <c r="E492" s="63"/>
      <c r="F492" s="64"/>
      <c r="G492" s="20" t="s">
        <v>397</v>
      </c>
      <c r="H492" s="106">
        <f>SUM(H493:H494)</f>
        <v>0</v>
      </c>
    </row>
    <row r="493" spans="2:8" ht="12.75">
      <c r="B493" s="27" t="s">
        <v>391</v>
      </c>
      <c r="C493" s="28" t="s">
        <v>248</v>
      </c>
      <c r="D493" s="29" t="s">
        <v>23</v>
      </c>
      <c r="E493" s="128"/>
      <c r="F493" s="50"/>
      <c r="G493" s="31" t="s">
        <v>394</v>
      </c>
      <c r="H493" s="108"/>
    </row>
    <row r="494" spans="2:8" ht="12.75">
      <c r="B494" s="27" t="s">
        <v>391</v>
      </c>
      <c r="C494" s="28" t="s">
        <v>248</v>
      </c>
      <c r="D494" s="29" t="s">
        <v>27</v>
      </c>
      <c r="E494" s="128"/>
      <c r="F494" s="50"/>
      <c r="G494" s="31" t="s">
        <v>395</v>
      </c>
      <c r="H494" s="108"/>
    </row>
    <row r="495" spans="2:8" ht="12.75">
      <c r="B495" s="16" t="s">
        <v>391</v>
      </c>
      <c r="C495" s="17" t="s">
        <v>267</v>
      </c>
      <c r="D495" s="62"/>
      <c r="E495" s="63"/>
      <c r="F495" s="64"/>
      <c r="G495" s="20" t="s">
        <v>398</v>
      </c>
      <c r="H495" s="106"/>
    </row>
    <row r="496" spans="2:8" ht="12.75">
      <c r="B496" s="85"/>
      <c r="C496" s="86"/>
      <c r="D496" s="87"/>
      <c r="E496" s="88"/>
      <c r="F496" s="89"/>
      <c r="G496" s="90"/>
      <c r="H496" s="107"/>
    </row>
    <row r="497" spans="2:8" ht="12.75">
      <c r="B497" s="11" t="s">
        <v>399</v>
      </c>
      <c r="C497" s="72"/>
      <c r="D497" s="73"/>
      <c r="E497" s="72"/>
      <c r="F497" s="74"/>
      <c r="G497" s="15" t="s">
        <v>400</v>
      </c>
      <c r="H497" s="110"/>
    </row>
    <row r="498" spans="2:8" ht="12.75">
      <c r="B498" s="68"/>
      <c r="C498" s="69"/>
      <c r="D498" s="70"/>
      <c r="E498" s="69"/>
      <c r="F498" s="71"/>
      <c r="G498" s="68"/>
      <c r="H498" s="108"/>
    </row>
    <row r="499" spans="2:8" ht="12.75">
      <c r="B499" s="84"/>
      <c r="C499" s="91"/>
      <c r="D499" s="92"/>
      <c r="E499" s="91"/>
      <c r="F499" s="93"/>
      <c r="G499" s="84" t="s">
        <v>479</v>
      </c>
      <c r="H499" s="111">
        <f>SUM(H7+H269+H365+H369+H408+H411+H418+H435+H447+H465+H471+H485+H497)</f>
        <v>0</v>
      </c>
    </row>
    <row r="500" spans="2:8" ht="13.5" thickBot="1">
      <c r="B500" s="94"/>
      <c r="C500" s="95"/>
      <c r="D500" s="96"/>
      <c r="E500" s="95"/>
      <c r="F500" s="97"/>
      <c r="G500" s="94"/>
      <c r="H500" s="112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&amp;LCEMENTERIO - GASTOS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Huechacona</dc:creator>
  <cp:keywords/>
  <dc:description/>
  <cp:lastModifiedBy>Sifim</cp:lastModifiedBy>
  <cp:lastPrinted>2011-10-06T19:34:42Z</cp:lastPrinted>
  <dcterms:created xsi:type="dcterms:W3CDTF">2007-08-24T19:05:00Z</dcterms:created>
  <dcterms:modified xsi:type="dcterms:W3CDTF">2011-12-30T17:36:36Z</dcterms:modified>
  <cp:category/>
  <cp:version/>
  <cp:contentType/>
  <cp:contentStatus/>
</cp:coreProperties>
</file>